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F20" i="3"/>
  <c r="K20" i="3"/>
  <c r="E23" i="3"/>
  <c r="E22" i="3" s="1"/>
  <c r="E21" i="3" s="1"/>
  <c r="J23" i="3"/>
  <c r="J22" i="3" s="1"/>
  <c r="J21" i="3" s="1"/>
  <c r="F24" i="3"/>
  <c r="K24" i="3"/>
  <c r="F25" i="3"/>
  <c r="K25" i="3"/>
  <c r="F26" i="3"/>
  <c r="K26" i="3"/>
  <c r="D27" i="3"/>
  <c r="D23" i="3" s="1"/>
  <c r="D22" i="3" s="1"/>
  <c r="D21" i="3" s="1"/>
  <c r="E27" i="3"/>
  <c r="G27" i="3"/>
  <c r="G23" i="3" s="1"/>
  <c r="H27" i="3"/>
  <c r="H23" i="3" s="1"/>
  <c r="H22" i="3" s="1"/>
  <c r="H21" i="3" s="1"/>
  <c r="I27" i="3"/>
  <c r="I23" i="3" s="1"/>
  <c r="I22" i="3" s="1"/>
  <c r="I21" i="3" s="1"/>
  <c r="J27" i="3"/>
  <c r="F28" i="3"/>
  <c r="K28" i="3"/>
  <c r="F29" i="3"/>
  <c r="K29" i="3"/>
  <c r="D30" i="3"/>
  <c r="E30" i="3"/>
  <c r="G30" i="3"/>
  <c r="F30" i="3" s="1"/>
  <c r="K30" i="3" s="1"/>
  <c r="H30" i="3"/>
  <c r="I30" i="3"/>
  <c r="J30" i="3"/>
  <c r="F31" i="3"/>
  <c r="K31" i="3"/>
  <c r="D33" i="3"/>
  <c r="D32" i="3" s="1"/>
  <c r="E33" i="3"/>
  <c r="E32" i="3" s="1"/>
  <c r="G33" i="3"/>
  <c r="F33" i="3" s="1"/>
  <c r="K33" i="3" s="1"/>
  <c r="H33" i="3"/>
  <c r="H32" i="3" s="1"/>
  <c r="I33" i="3"/>
  <c r="I32" i="3" s="1"/>
  <c r="J33" i="3"/>
  <c r="J32" i="3" s="1"/>
  <c r="F34" i="3"/>
  <c r="K34" i="3"/>
  <c r="F35" i="3"/>
  <c r="K35" i="3"/>
  <c r="D36" i="3"/>
  <c r="E36" i="3"/>
  <c r="G36" i="3"/>
  <c r="F36" i="3" s="1"/>
  <c r="K36" i="3" s="1"/>
  <c r="H36" i="3"/>
  <c r="I36" i="3"/>
  <c r="J36" i="3"/>
  <c r="F37" i="3"/>
  <c r="K37" i="3"/>
  <c r="F38" i="3"/>
  <c r="K38" i="3"/>
  <c r="D16" i="2"/>
  <c r="D15" i="2" s="1"/>
  <c r="D14" i="2" s="1"/>
  <c r="E16" i="2"/>
  <c r="E15" i="2" s="1"/>
  <c r="E14" i="2" s="1"/>
  <c r="E13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F32" i="2"/>
  <c r="K32" i="2"/>
  <c r="D34" i="2"/>
  <c r="D33" i="2" s="1"/>
  <c r="E34" i="2"/>
  <c r="E33" i="2" s="1"/>
  <c r="G34" i="2"/>
  <c r="F34" i="2" s="1"/>
  <c r="K34" i="2" s="1"/>
  <c r="H34" i="2"/>
  <c r="H33" i="2" s="1"/>
  <c r="I34" i="2"/>
  <c r="J34" i="2"/>
  <c r="F35" i="2"/>
  <c r="K35" i="2"/>
  <c r="F36" i="2"/>
  <c r="K36" i="2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G48" i="2"/>
  <c r="G47" i="2" s="1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J46" i="2" s="1"/>
  <c r="F50" i="2"/>
  <c r="K50" i="2"/>
  <c r="F51" i="2"/>
  <c r="K51" i="2"/>
  <c r="D53" i="2"/>
  <c r="D52" i="2" s="1"/>
  <c r="E53" i="2"/>
  <c r="G53" i="2"/>
  <c r="F53" i="2" s="1"/>
  <c r="K53" i="2" s="1"/>
  <c r="H53" i="2"/>
  <c r="H52" i="2" s="1"/>
  <c r="I53" i="2"/>
  <c r="J53" i="2"/>
  <c r="J52" i="2" s="1"/>
  <c r="F54" i="2"/>
  <c r="K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60" i="2"/>
  <c r="D59" i="2" s="1"/>
  <c r="E60" i="2"/>
  <c r="E59" i="2" s="1"/>
  <c r="G60" i="2"/>
  <c r="F60" i="2" s="1"/>
  <c r="K60" i="2" s="1"/>
  <c r="H60" i="2"/>
  <c r="H59" i="2" s="1"/>
  <c r="I60" i="2"/>
  <c r="I59" i="2" s="1"/>
  <c r="J60" i="2"/>
  <c r="J59" i="2" s="1"/>
  <c r="F61" i="2"/>
  <c r="K61" i="2"/>
  <c r="D62" i="2"/>
  <c r="E62" i="2"/>
  <c r="G62" i="2"/>
  <c r="F62" i="2" s="1"/>
  <c r="K62" i="2" s="1"/>
  <c r="H62" i="2"/>
  <c r="I62" i="2"/>
  <c r="J62" i="2"/>
  <c r="F63" i="2"/>
  <c r="K63" i="2"/>
  <c r="D64" i="2"/>
  <c r="E64" i="2"/>
  <c r="G64" i="2"/>
  <c r="F64" i="2" s="1"/>
  <c r="K64" i="2" s="1"/>
  <c r="H64" i="2"/>
  <c r="I64" i="2"/>
  <c r="J64" i="2"/>
  <c r="F65" i="2"/>
  <c r="K65" i="2"/>
  <c r="F66" i="2"/>
  <c r="K66" i="2"/>
  <c r="D69" i="2"/>
  <c r="D68" i="2" s="1"/>
  <c r="D67" i="2" s="1"/>
  <c r="E69" i="2"/>
  <c r="E68" i="2" s="1"/>
  <c r="E67" i="2" s="1"/>
  <c r="G69" i="2"/>
  <c r="F69" i="2" s="1"/>
  <c r="K69" i="2" s="1"/>
  <c r="H69" i="2"/>
  <c r="H68" i="2" s="1"/>
  <c r="H67" i="2" s="1"/>
  <c r="I69" i="2"/>
  <c r="I68" i="2" s="1"/>
  <c r="I67" i="2" s="1"/>
  <c r="J69" i="2"/>
  <c r="J68" i="2" s="1"/>
  <c r="J67" i="2" s="1"/>
  <c r="F70" i="2"/>
  <c r="K70" i="2"/>
  <c r="D71" i="2"/>
  <c r="E71" i="2"/>
  <c r="G71" i="2"/>
  <c r="F71" i="2" s="1"/>
  <c r="K71" i="2" s="1"/>
  <c r="H71" i="2"/>
  <c r="I71" i="2"/>
  <c r="J71" i="2"/>
  <c r="F72" i="2"/>
  <c r="K72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F33" i="1"/>
  <c r="K33" i="1"/>
  <c r="D35" i="1"/>
  <c r="E35" i="1"/>
  <c r="E34" i="1" s="1"/>
  <c r="G35" i="1"/>
  <c r="F35" i="1" s="1"/>
  <c r="K35" i="1" s="1"/>
  <c r="H35" i="1"/>
  <c r="H34" i="1" s="1"/>
  <c r="I35" i="1"/>
  <c r="I34" i="1" s="1"/>
  <c r="J35" i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F52" i="1"/>
  <c r="K52" i="1"/>
  <c r="D54" i="1"/>
  <c r="E54" i="1"/>
  <c r="E53" i="1" s="1"/>
  <c r="G54" i="1"/>
  <c r="F54" i="1" s="1"/>
  <c r="K54" i="1" s="1"/>
  <c r="H54" i="1"/>
  <c r="I54" i="1"/>
  <c r="J54" i="1"/>
  <c r="F55" i="1"/>
  <c r="K55" i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D61" i="1"/>
  <c r="D60" i="1" s="1"/>
  <c r="E61" i="1"/>
  <c r="E60" i="1" s="1"/>
  <c r="G61" i="1"/>
  <c r="F61" i="1" s="1"/>
  <c r="K61" i="1" s="1"/>
  <c r="H61" i="1"/>
  <c r="H60" i="1" s="1"/>
  <c r="I61" i="1"/>
  <c r="I60" i="1" s="1"/>
  <c r="J61" i="1"/>
  <c r="J60" i="1" s="1"/>
  <c r="F62" i="1"/>
  <c r="K62" i="1"/>
  <c r="D63" i="1"/>
  <c r="E63" i="1"/>
  <c r="G63" i="1"/>
  <c r="F63" i="1" s="1"/>
  <c r="K63" i="1" s="1"/>
  <c r="H63" i="1"/>
  <c r="I63" i="1"/>
  <c r="J63" i="1"/>
  <c r="F64" i="1"/>
  <c r="K64" i="1"/>
  <c r="D65" i="1"/>
  <c r="E65" i="1"/>
  <c r="G65" i="1"/>
  <c r="F65" i="1" s="1"/>
  <c r="K65" i="1" s="1"/>
  <c r="H65" i="1"/>
  <c r="I65" i="1"/>
  <c r="J65" i="1"/>
  <c r="F66" i="1"/>
  <c r="K66" i="1"/>
  <c r="F67" i="1"/>
  <c r="K67" i="1"/>
  <c r="F68" i="1"/>
  <c r="K68" i="1"/>
  <c r="D70" i="1"/>
  <c r="D69" i="1" s="1"/>
  <c r="E70" i="1"/>
  <c r="E69" i="1" s="1"/>
  <c r="G70" i="1"/>
  <c r="G69" i="1" s="1"/>
  <c r="F69" i="1" s="1"/>
  <c r="K69" i="1" s="1"/>
  <c r="H70" i="1"/>
  <c r="H69" i="1" s="1"/>
  <c r="I70" i="1"/>
  <c r="I69" i="1" s="1"/>
  <c r="J70" i="1"/>
  <c r="J69" i="1" s="1"/>
  <c r="F71" i="1"/>
  <c r="K71" i="1"/>
  <c r="F72" i="1"/>
  <c r="K72" i="1"/>
  <c r="F76" i="1"/>
  <c r="K76" i="1"/>
  <c r="F77" i="1"/>
  <c r="K77" i="1"/>
  <c r="F78" i="1"/>
  <c r="K78" i="1"/>
  <c r="F79" i="1"/>
  <c r="K79" i="1"/>
  <c r="D80" i="1"/>
  <c r="D75" i="1" s="1"/>
  <c r="D74" i="1" s="1"/>
  <c r="D73" i="1" s="1"/>
  <c r="E80" i="1"/>
  <c r="E75" i="1" s="1"/>
  <c r="E74" i="1" s="1"/>
  <c r="E73" i="1" s="1"/>
  <c r="G80" i="1"/>
  <c r="F80" i="1" s="1"/>
  <c r="K80" i="1" s="1"/>
  <c r="H80" i="1"/>
  <c r="H75" i="1" s="1"/>
  <c r="H74" i="1" s="1"/>
  <c r="H73" i="1" s="1"/>
  <c r="I80" i="1"/>
  <c r="I75" i="1" s="1"/>
  <c r="I74" i="1" s="1"/>
  <c r="I73" i="1" s="1"/>
  <c r="J80" i="1"/>
  <c r="J75" i="1" s="1"/>
  <c r="J74" i="1" s="1"/>
  <c r="J73" i="1" s="1"/>
  <c r="F81" i="1"/>
  <c r="K81" i="1"/>
  <c r="F82" i="1"/>
  <c r="K82" i="1"/>
  <c r="D83" i="1"/>
  <c r="E83" i="1"/>
  <c r="G83" i="1"/>
  <c r="F83" i="1" s="1"/>
  <c r="K83" i="1" s="1"/>
  <c r="H83" i="1"/>
  <c r="I83" i="1"/>
  <c r="J83" i="1"/>
  <c r="F84" i="1"/>
  <c r="K84" i="1"/>
  <c r="D85" i="1"/>
  <c r="E85" i="1"/>
  <c r="G85" i="1"/>
  <c r="F85" i="1" s="1"/>
  <c r="K85" i="1" s="1"/>
  <c r="H85" i="1"/>
  <c r="I85" i="1"/>
  <c r="J85" i="1"/>
  <c r="F86" i="1"/>
  <c r="K86" i="1"/>
  <c r="D88" i="1"/>
  <c r="D87" i="1" s="1"/>
  <c r="E88" i="1"/>
  <c r="E87" i="1" s="1"/>
  <c r="G88" i="1"/>
  <c r="F88" i="1" s="1"/>
  <c r="K88" i="1" s="1"/>
  <c r="H88" i="1"/>
  <c r="H87" i="1" s="1"/>
  <c r="I88" i="1"/>
  <c r="I87" i="1" s="1"/>
  <c r="J88" i="1"/>
  <c r="J87" i="1" s="1"/>
  <c r="F89" i="1"/>
  <c r="K89" i="1"/>
  <c r="F90" i="1"/>
  <c r="K90" i="1"/>
  <c r="D91" i="1"/>
  <c r="E91" i="1"/>
  <c r="G91" i="1"/>
  <c r="F91" i="1" s="1"/>
  <c r="K91" i="1" s="1"/>
  <c r="H91" i="1"/>
  <c r="I91" i="1"/>
  <c r="J91" i="1"/>
  <c r="F92" i="1"/>
  <c r="K92" i="1"/>
  <c r="F93" i="1"/>
  <c r="K93" i="1"/>
  <c r="J11" i="3" l="1"/>
  <c r="I11" i="3"/>
  <c r="H11" i="3"/>
  <c r="F23" i="3"/>
  <c r="K23" i="3" s="1"/>
  <c r="G22" i="3"/>
  <c r="E11" i="3"/>
  <c r="D11" i="3"/>
  <c r="F27" i="3"/>
  <c r="K27" i="3" s="1"/>
  <c r="G32" i="3"/>
  <c r="F32" i="3" s="1"/>
  <c r="K32" i="3" s="1"/>
  <c r="G17" i="3"/>
  <c r="F17" i="3" s="1"/>
  <c r="K17" i="3" s="1"/>
  <c r="G14" i="3"/>
  <c r="D46" i="2"/>
  <c r="F47" i="2"/>
  <c r="K47" i="2" s="1"/>
  <c r="I52" i="2"/>
  <c r="I46" i="2"/>
  <c r="J33" i="2"/>
  <c r="J13" i="2" s="1"/>
  <c r="J12" i="2" s="1"/>
  <c r="J11" i="2" s="1"/>
  <c r="H13" i="2"/>
  <c r="I13" i="2"/>
  <c r="I12" i="2" s="1"/>
  <c r="I11" i="2" s="1"/>
  <c r="E52" i="2"/>
  <c r="H46" i="2"/>
  <c r="I33" i="2"/>
  <c r="E46" i="2"/>
  <c r="E12" i="2" s="1"/>
  <c r="E11" i="2" s="1"/>
  <c r="D13" i="2"/>
  <c r="D12" i="2" s="1"/>
  <c r="D11" i="2" s="1"/>
  <c r="G38" i="2"/>
  <c r="F38" i="2" s="1"/>
  <c r="K38" i="2" s="1"/>
  <c r="F48" i="2"/>
  <c r="K48" i="2" s="1"/>
  <c r="G43" i="2"/>
  <c r="F43" i="2" s="1"/>
  <c r="K43" i="2" s="1"/>
  <c r="G68" i="2"/>
  <c r="G59" i="2"/>
  <c r="F59" i="2" s="1"/>
  <c r="K59" i="2" s="1"/>
  <c r="G52" i="2"/>
  <c r="F52" i="2" s="1"/>
  <c r="K52" i="2" s="1"/>
  <c r="G23" i="2"/>
  <c r="G15" i="2"/>
  <c r="G33" i="2"/>
  <c r="F33" i="2" s="1"/>
  <c r="K33" i="2" s="1"/>
  <c r="E47" i="1"/>
  <c r="D34" i="1"/>
  <c r="I53" i="1"/>
  <c r="I14" i="1"/>
  <c r="I13" i="1" s="1"/>
  <c r="J53" i="1"/>
  <c r="J47" i="1" s="1"/>
  <c r="H53" i="1"/>
  <c r="H47" i="1" s="1"/>
  <c r="J34" i="1"/>
  <c r="J14" i="1" s="1"/>
  <c r="J13" i="1" s="1"/>
  <c r="H14" i="1"/>
  <c r="I47" i="1"/>
  <c r="E14" i="1"/>
  <c r="E13" i="1" s="1"/>
  <c r="D53" i="1"/>
  <c r="D47" i="1" s="1"/>
  <c r="D14" i="1"/>
  <c r="G49" i="1"/>
  <c r="G39" i="1"/>
  <c r="F39" i="1" s="1"/>
  <c r="K39" i="1" s="1"/>
  <c r="G44" i="1"/>
  <c r="F44" i="1" s="1"/>
  <c r="K44" i="1" s="1"/>
  <c r="F70" i="1"/>
  <c r="K70" i="1" s="1"/>
  <c r="G60" i="1"/>
  <c r="F60" i="1" s="1"/>
  <c r="K60" i="1" s="1"/>
  <c r="G53" i="1"/>
  <c r="G24" i="1"/>
  <c r="G16" i="1"/>
  <c r="G87" i="1"/>
  <c r="F87" i="1" s="1"/>
  <c r="K87" i="1" s="1"/>
  <c r="G75" i="1"/>
  <c r="G34" i="1"/>
  <c r="F34" i="1" s="1"/>
  <c r="K34" i="1" s="1"/>
  <c r="F22" i="3" l="1"/>
  <c r="K22" i="3" s="1"/>
  <c r="G21" i="3"/>
  <c r="F21" i="3" s="1"/>
  <c r="K21" i="3" s="1"/>
  <c r="F14" i="3"/>
  <c r="K14" i="3" s="1"/>
  <c r="G13" i="3"/>
  <c r="H12" i="2"/>
  <c r="H11" i="2" s="1"/>
  <c r="F15" i="2"/>
  <c r="K15" i="2" s="1"/>
  <c r="G14" i="2"/>
  <c r="F23" i="2"/>
  <c r="K23" i="2" s="1"/>
  <c r="G22" i="2"/>
  <c r="F22" i="2" s="1"/>
  <c r="K22" i="2" s="1"/>
  <c r="F68" i="2"/>
  <c r="K68" i="2" s="1"/>
  <c r="G67" i="2"/>
  <c r="F67" i="2" s="1"/>
  <c r="K67" i="2" s="1"/>
  <c r="G46" i="2"/>
  <c r="F46" i="2" s="1"/>
  <c r="K46" i="2" s="1"/>
  <c r="J11" i="1"/>
  <c r="J12" i="1"/>
  <c r="D13" i="1"/>
  <c r="F24" i="1"/>
  <c r="K24" i="1" s="1"/>
  <c r="G23" i="1"/>
  <c r="F23" i="1" s="1"/>
  <c r="K23" i="1" s="1"/>
  <c r="F53" i="1"/>
  <c r="K53" i="1" s="1"/>
  <c r="I11" i="1"/>
  <c r="I12" i="1"/>
  <c r="F16" i="1"/>
  <c r="K16" i="1" s="1"/>
  <c r="G15" i="1"/>
  <c r="E11" i="1"/>
  <c r="E12" i="1"/>
  <c r="H13" i="1"/>
  <c r="F75" i="1"/>
  <c r="K75" i="1" s="1"/>
  <c r="G74" i="1"/>
  <c r="F49" i="1"/>
  <c r="K49" i="1" s="1"/>
  <c r="G48" i="1"/>
  <c r="F13" i="3" l="1"/>
  <c r="K13" i="3" s="1"/>
  <c r="G12" i="3"/>
  <c r="F14" i="2"/>
  <c r="K14" i="2" s="1"/>
  <c r="G13" i="2"/>
  <c r="H11" i="1"/>
  <c r="H12" i="1"/>
  <c r="F74" i="1"/>
  <c r="K74" i="1" s="1"/>
  <c r="G73" i="1"/>
  <c r="F73" i="1" s="1"/>
  <c r="K73" i="1" s="1"/>
  <c r="D11" i="1"/>
  <c r="D12" i="1"/>
  <c r="F15" i="1"/>
  <c r="K15" i="1" s="1"/>
  <c r="G14" i="1"/>
  <c r="G47" i="1"/>
  <c r="F47" i="1" s="1"/>
  <c r="K47" i="1" s="1"/>
  <c r="F48" i="1"/>
  <c r="K48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<sst xmlns="http://schemas.openxmlformats.org/spreadsheetml/2006/main" count="594" uniqueCount="315">
  <si>
    <t>CENTRALIZAT</t>
  </si>
  <si>
    <t xml:space="preserve"> Anexa 12</t>
  </si>
  <si>
    <t>Cont de executie - Venituri - Bugetul local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</si>
  <si>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</si>
  <si>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</si>
  <si>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</si>
  <si>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</si>
  <si>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</si>
  <si>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</si>
  <si>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</si>
  <si>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</si>
  <si>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</si>
  <si>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</si>
  <si>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</si>
  <si>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</si>
  <si>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</si>
  <si>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</si>
  <si>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</si>
  <si>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</si>
  <si>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</si>
  <si>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</si>
  <si>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</si>
  <si>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</si>
  <si>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</si>
  <si>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</si>
  <si>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</si>
  <si>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</si>
  <si>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</si>
  <si>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</si>
  <si>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</si>
  <si>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</si>
  <si>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</si>
  <si>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</si>
  <si>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</si>
  <si>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</si>
  <si>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</si>
  <si>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</si>
  <si>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</si>
  <si>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</si>
  <si>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</si>
  <si>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</si>
  <si>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</si>
  <si>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</si>
  <si>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</si>
  <si>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</si>
  <si>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</si>
  <si>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</si>
  <si>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</si>
  <si>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</si>
  <si>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</si>
  <si>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</si>
  <si>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</si>
  <si>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</si>
  <si>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</si>
  <si>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</si>
  <si>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</si>
  <si>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</si>
  <si>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</si>
  <si>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</si>
  <si>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</si>
  <si>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</si>
  <si>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</si>
  <si>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</si>
  <si>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</si>
  <si>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</si>
  <si>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</si>
  <si>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</si>
  <si>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</si>
  <si>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</si>
  <si>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</si>
  <si>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</si>
  <si>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</si>
  <si>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</si>
  <si>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</si>
  <si>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</si>
  <si>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</si>
  <si>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</si>
  <si>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</si>
  <si>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</si>
  <si>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</si>
  <si>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</si>
  <si>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</si>
  <si>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</si>
  <si>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</si>
  <si>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</si>
  <si>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</si>
  <si>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</si>
  <si>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</si>
  <si>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</si>
  <si>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</si>
  <si>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</si>
  <si>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</si>
  <si>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</si>
  <si>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</si>
  <si>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</si>
  <si>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</si>
  <si>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</si>
  <si>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</si>
  <si>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</si>
  <si>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</si>
  <si>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</si>
  <si>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</si>
  <si>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</si>
  <si>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</si>
  <si>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</si>
  <si>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</si>
  <si>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</si>
  <si>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</si>
  <si>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</si>
  <si>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</si>
  <si>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</si>
  <si>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</si>
  <si>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</si>
  <si>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</si>
  <si>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</si>
  <si>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</si>
  <si>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</si>
  <si>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</si>
  <si>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</si>
  <si>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</si>
  <si>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</si>
  <si>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</si>
  <si>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</si>
  <si>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</si>
  <si>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</si>
  <si>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</si>
  <si>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</si>
  <si>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</si>
  <si>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</si>
  <si>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</si>
  <si>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</si>
  <si>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</si>
  <si>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</si>
  <si>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</si>
  <si>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</si>
  <si>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</si>
  <si>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</si>
  <si>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</si>
  <si>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</si>
  <si>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</si>
  <si>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</si>
  <si>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</si>
  <si>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68</t>
  </si>
  <si>
    <t>Alte venituri din proprietate</t>
  </si>
  <si>
    <t>30.02.50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</si>
  <si>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</si>
  <si>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</si>
  <si>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</si>
  <si>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</si>
  <si>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</si>
  <si>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</si>
  <si>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80</t>
  </si>
  <si>
    <t>Venituri din recuperarea cheltuielilor de judecata, imputatii si despagubiri</t>
  </si>
  <si>
    <t>33.02.28</t>
  </si>
  <si>
    <t>82</t>
  </si>
  <si>
    <t>Alte venituri din prestari de servicii si alte activitati</t>
  </si>
  <si>
    <t>33.02.50</t>
  </si>
  <si>
    <t>83</t>
  </si>
  <si>
    <t>Venituri din taxe administrative, eliberari permise (cod 34.02.02+34.02.50)</t>
  </si>
  <si>
    <t>34.02</t>
  </si>
  <si>
    <t>84</t>
  </si>
  <si>
    <t>Taxe extrajudiciare de timbru</t>
  </si>
  <si>
    <t>34.02.02</t>
  </si>
  <si>
    <t>85</t>
  </si>
  <si>
    <t>Alte venituri din taxe administrative, eliberari permise</t>
  </si>
  <si>
    <t>34.02.50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</si>
  <si>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</si>
  <si>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</si>
  <si>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</si>
  <si>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</si>
  <si>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</si>
  <si>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</si>
  <si>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</si>
  <si>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</si>
  <si>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</si>
  <si>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</si>
  <si>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</si>
  <si>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</si>
  <si>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108</t>
  </si>
  <si>
    <t>Alte venituri</t>
  </si>
  <si>
    <t>36.02.50</t>
  </si>
  <si>
    <t>109</t>
  </si>
  <si>
    <t>Transferuri voluntare,  altele decat subventiile (cod 37.02.01+37.02.50)</t>
  </si>
  <si>
    <t>37.02</t>
  </si>
  <si>
    <t>110</t>
  </si>
  <si>
    <t>Donatii si sponsorizari</t>
  </si>
  <si>
    <t>37.02.01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</si>
  <si>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</si>
  <si>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</si>
  <si>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</si>
  <si>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</si>
  <si>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</si>
  <si>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</si>
  <si>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</si>
  <si>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</si>
  <si>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</si>
  <si>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</si>
  <si>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</si>
  <si>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</si>
  <si>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</si>
  <si>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</si>
  <si>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</si>
  <si>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130</t>
  </si>
  <si>
    <t>Sume primite in cadrul mecanismului decontarii cererilor de plata</t>
  </si>
  <si>
    <t>40.02.16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</si>
  <si>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</si>
  <si>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</si>
  <si>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</si>
  <si>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</si>
  <si>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</si>
  <si>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</si>
  <si>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</si>
  <si>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</si>
  <si>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</si>
  <si>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146</t>
  </si>
  <si>
    <t>Planuri si  regulamente de urbanism</t>
  </si>
  <si>
    <t>42.02.05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</si>
  <si>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</si>
  <si>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</si>
  <si>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</si>
  <si>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</si>
  <si>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</si>
  <si>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</si>
  <si>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215</t>
  </si>
  <si>
    <t>Subventii de la bugetul de stat catre bugetele locale pentru Programul national de investitii  Anghel Saligny</t>
  </si>
  <si>
    <t>42.02.87</t>
  </si>
  <si>
    <t>216</t>
  </si>
  <si>
    <t>Alocări de sume din PNRR aferente asistenţei financiare nerambursabile ( cod 42.02.88 01 la 42.02.88.03)</t>
  </si>
  <si>
    <t>42.02.88</t>
  </si>
  <si>
    <t>217</t>
  </si>
  <si>
    <t>Fonduri europene nerambursabile</t>
  </si>
  <si>
    <t>42.02.88.01</t>
  </si>
  <si>
    <t>219</t>
  </si>
  <si>
    <t>Sume aferente TVA</t>
  </si>
  <si>
    <t>42.02.88.03</t>
  </si>
  <si>
    <t>220</t>
  </si>
  <si>
    <t>Alocări de sume din PNRR aferente componentei împrumuturi ( cod 42.02.89.01 la 42.02.89.03)</t>
  </si>
  <si>
    <t>42.02.89</t>
  </si>
  <si>
    <t>222</t>
  </si>
  <si>
    <t>Finantare publica naţionala</t>
  </si>
  <si>
    <t>42.02.89.02</t>
  </si>
  <si>
    <t>235</t>
  </si>
  <si>
    <t>Subventii de la alte administratii (cod. 43.02.01+43.02.04+43.02.07+43.02.08+43.02.20+43.02.21)</t>
  </si>
  <si>
    <t>43.02</t>
  </si>
  <si>
    <t>246</t>
  </si>
  <si>
    <t>Sume alocate din bugetul ANCPI pentru finanţarea lucrărilor de înregistrare sistematică din cadrul Programului naţional de cadastru şi carte funciară</t>
  </si>
  <si>
    <t>43.02.34</t>
  </si>
  <si>
    <t>342</t>
  </si>
  <si>
    <t>Sume primite de la UE/alti donatori in contul platilor efectuate si prefinantari aferente cadrului financiar 2014-2020</t>
  </si>
  <si>
    <t>48.02</t>
  </si>
  <si>
    <t>343</t>
  </si>
  <si>
    <t>Fondul European de Dezvoltare Regionala (FEDR)</t>
  </si>
  <si>
    <t>48.02.01</t>
  </si>
  <si>
    <t>344</t>
  </si>
  <si>
    <t xml:space="preserve">  Sume primite in contul platilor efectuate in anul curent</t>
  </si>
  <si>
    <t>48.02.01.01</t>
  </si>
  <si>
    <t>345</t>
  </si>
  <si>
    <t xml:space="preserve">  Sume primite in contul platilor efectuate in anii anteriori</t>
  </si>
  <si>
    <t>48.02.01.02</t>
  </si>
  <si>
    <t>347</t>
  </si>
  <si>
    <t>Fondul Social European (FSE)</t>
  </si>
  <si>
    <t>48.02.02</t>
  </si>
  <si>
    <t>348</t>
  </si>
  <si>
    <t>48.02.02.01</t>
  </si>
  <si>
    <t>350</t>
  </si>
  <si>
    <t xml:space="preserve">  Prefinantare</t>
  </si>
  <si>
    <t>48.02.02.03</t>
  </si>
  <si>
    <t>ORDONATOR DE CREDITE,</t>
  </si>
  <si>
    <t>SIMIUC PETRICA</t>
  </si>
  <si>
    <t/>
  </si>
  <si>
    <t>.</t>
  </si>
  <si>
    <t>CONTABIL,</t>
  </si>
  <si>
    <t>HANDREA LUCIAN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</si>
  <si>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</si>
  <si>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</si>
  <si>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</si>
  <si>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</si>
  <si>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</si>
  <si>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</si>
  <si>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</si>
  <si>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45</t>
  </si>
  <si>
    <t>46</t>
  </si>
  <si>
    <t>51</t>
  </si>
  <si>
    <t>59</t>
  </si>
  <si>
    <t>62</t>
  </si>
  <si>
    <t>66</t>
  </si>
  <si>
    <t>69</t>
  </si>
  <si>
    <t>70</t>
  </si>
  <si>
    <t>78</t>
  </si>
  <si>
    <t>81</t>
  </si>
  <si>
    <t>91</t>
  </si>
  <si>
    <t>100</t>
  </si>
  <si>
    <t>101</t>
  </si>
  <si>
    <t>102</t>
  </si>
  <si>
    <t>103</t>
  </si>
  <si>
    <t>116</t>
  </si>
  <si>
    <t>117</t>
  </si>
  <si>
    <t>118</t>
  </si>
  <si>
    <t>126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</si>
  <si>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</si>
  <si>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</si>
  <si>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</si>
  <si>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</si>
  <si>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</si>
  <si>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</si>
  <si>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</si>
  <si>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</si>
  <si>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79</t>
  </si>
  <si>
    <t>90</t>
  </si>
  <si>
    <t>202</t>
  </si>
  <si>
    <t>203</t>
  </si>
  <si>
    <t>204</t>
  </si>
  <si>
    <t>206</t>
  </si>
  <si>
    <t>207</t>
  </si>
  <si>
    <t>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</si>
</sst>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D13+D69+D73+D87</f>
        <v>12626800</v>
      </c>
      <c r="E11" s="11">
        <f>E13+E69+E73+E87</f>
        <v>11378300</v>
      </c>
      <c r="F11" s="11">
        <f>G11+H11</f>
        <v>10665376</v>
      </c>
      <c r="G11" s="11">
        <f>G13+G69+G73+G87</f>
        <v>2096801</v>
      </c>
      <c r="H11" s="11">
        <f>H13+H69+H73+H87</f>
        <v>8568575</v>
      </c>
      <c r="I11" s="11">
        <f>I13+I69+I73+I87</f>
        <v>8298180</v>
      </c>
      <c r="J11" s="11">
        <f>J13+J69+J73+J87</f>
        <v>0</v>
      </c>
      <c r="K11" s="11">
        <f>F11-I11-J11</f>
        <v>2367196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D13-D35-D65</f>
        <v>1674400</v>
      </c>
      <c r="E12" s="11">
        <f>E13-E35-E65</f>
        <v>1376000</v>
      </c>
      <c r="F12" s="11">
        <f>G12+H12</f>
        <v>3549711</v>
      </c>
      <c r="G12" s="11">
        <f>G13-G35-G65</f>
        <v>2096801</v>
      </c>
      <c r="H12" s="11">
        <f>H13-H35-H65</f>
        <v>1452910</v>
      </c>
      <c r="I12" s="11">
        <f>I13-I35-I65</f>
        <v>1182515</v>
      </c>
      <c r="J12" s="11">
        <f>J13-J35-J65</f>
        <v>0</v>
      </c>
      <c r="K12" s="11">
        <f>F12-I12-J12</f>
        <v>2367196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D14+D47</f>
        <v>5561400</v>
      </c>
      <c r="E13" s="11">
        <f>E14+E47</f>
        <v>4348000</v>
      </c>
      <c r="F13" s="11">
        <f>G13+H13</f>
        <v>6477482</v>
      </c>
      <c r="G13" s="11">
        <f>G14+G47</f>
        <v>2096801</v>
      </c>
      <c r="H13" s="11">
        <f>H14+H47</f>
        <v>4380681</v>
      </c>
      <c r="I13" s="11">
        <f>I14+I47</f>
        <v>4110286</v>
      </c>
      <c r="J13" s="11">
        <f>J14+J47</f>
        <v>0</v>
      </c>
      <c r="K13" s="11">
        <f>F13-I13-J13</f>
        <v>2367196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D15+D23+D34+D44</f>
        <v>5099400</v>
      </c>
      <c r="E14" s="11">
        <f>E15+E23+E34+E44</f>
        <v>3993500</v>
      </c>
      <c r="F14" s="11">
        <f>G14+H14</f>
        <v>5189552</v>
      </c>
      <c r="G14" s="11">
        <f>G15+G23+G34+G44</f>
        <v>1139462</v>
      </c>
      <c r="H14" s="11">
        <f>H15+H23+H34+H44</f>
        <v>4050090</v>
      </c>
      <c r="I14" s="11">
        <f>I15+I23+I34+I44</f>
        <v>3877078</v>
      </c>
      <c r="J14" s="11">
        <f>J15+J23+J34+J44</f>
        <v>0</v>
      </c>
      <c r="K14" s="11">
        <f>F14-I14-J14</f>
        <v>1312474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851800</v>
      </c>
      <c r="E15" s="11">
        <f>+E16</f>
        <v>683900</v>
      </c>
      <c r="F15" s="11">
        <f>G15+H15</f>
        <v>649606</v>
      </c>
      <c r="G15" s="11">
        <f>+G16</f>
        <v>0</v>
      </c>
      <c r="H15" s="11">
        <f>+H16</f>
        <v>649606</v>
      </c>
      <c r="I15" s="11">
        <f>+I16</f>
        <v>649606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851800</v>
      </c>
      <c r="E16" s="11">
        <f>E17+E19</f>
        <v>683900</v>
      </c>
      <c r="F16" s="11">
        <f>G16+H16</f>
        <v>649606</v>
      </c>
      <c r="G16" s="11">
        <f>G17+G19</f>
        <v>0</v>
      </c>
      <c r="H16" s="11">
        <f>H17+H19</f>
        <v>649606</v>
      </c>
      <c r="I16" s="11">
        <f>I17+I19</f>
        <v>649606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4800</v>
      </c>
      <c r="E17" s="11">
        <f>+E18</f>
        <v>3600</v>
      </c>
      <c r="F17" s="11">
        <f>G17+H17</f>
        <v>11383</v>
      </c>
      <c r="G17" s="11">
        <f>+G18</f>
        <v>0</v>
      </c>
      <c r="H17" s="11">
        <f>+H18</f>
        <v>11383</v>
      </c>
      <c r="I17" s="11">
        <f>+I18</f>
        <v>11383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4800</v>
      </c>
      <c r="E18" s="11">
        <v>3600</v>
      </c>
      <c r="F18" s="11">
        <f>G18+H18</f>
        <v>11383</v>
      </c>
      <c r="G18" s="11">
        <v>0</v>
      </c>
      <c r="H18" s="11">
        <v>11383</v>
      </c>
      <c r="I18" s="11">
        <v>11383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847000</v>
      </c>
      <c r="E19" s="11">
        <f>E20+E21+E22</f>
        <v>680300</v>
      </c>
      <c r="F19" s="11">
        <f>G19+H19</f>
        <v>638223</v>
      </c>
      <c r="G19" s="11">
        <f>G20+G21+G22</f>
        <v>0</v>
      </c>
      <c r="H19" s="11">
        <f>H20+H21+H22</f>
        <v>638223</v>
      </c>
      <c r="I19" s="11">
        <f>I20+I21+I22</f>
        <v>638223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319000</v>
      </c>
      <c r="E20" s="11">
        <v>239300</v>
      </c>
      <c r="F20" s="11">
        <f>G20+H20</f>
        <v>240710</v>
      </c>
      <c r="G20" s="11">
        <v>0</v>
      </c>
      <c r="H20" s="11">
        <v>240710</v>
      </c>
      <c r="I20" s="11">
        <v>240710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348000</v>
      </c>
      <c r="E21" s="11">
        <v>261000</v>
      </c>
      <c r="F21" s="11">
        <f>G21+H21</f>
        <v>253780</v>
      </c>
      <c r="G21" s="11">
        <v>0</v>
      </c>
      <c r="H21" s="11">
        <v>253780</v>
      </c>
      <c r="I21" s="11">
        <v>253780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180000</v>
      </c>
      <c r="E22" s="11">
        <v>180000</v>
      </c>
      <c r="F22" s="11">
        <f>G22+H22</f>
        <v>143733</v>
      </c>
      <c r="G22" s="11">
        <v>0</v>
      </c>
      <c r="H22" s="11">
        <v>143733</v>
      </c>
      <c r="I22" s="11">
        <v>143733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267600</v>
      </c>
      <c r="E23" s="11">
        <f>E24</f>
        <v>244600</v>
      </c>
      <c r="F23" s="11">
        <f>G23+H23</f>
        <v>1238940</v>
      </c>
      <c r="G23" s="11">
        <f>G24</f>
        <v>948146</v>
      </c>
      <c r="H23" s="11">
        <f>H24</f>
        <v>290794</v>
      </c>
      <c r="I23" s="11">
        <f>I24</f>
        <v>201380</v>
      </c>
      <c r="J23" s="11">
        <f>J24</f>
        <v>0</v>
      </c>
      <c r="K23" s="11">
        <f>F23-I23-J23</f>
        <v>1037560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267600</v>
      </c>
      <c r="E24" s="11">
        <f>E25+E28+E32+E33</f>
        <v>244600</v>
      </c>
      <c r="F24" s="11">
        <f>G24+H24</f>
        <v>1238940</v>
      </c>
      <c r="G24" s="11">
        <f>G25+G28+G32+G33</f>
        <v>948146</v>
      </c>
      <c r="H24" s="11">
        <f>H25+H28+H32+H33</f>
        <v>290794</v>
      </c>
      <c r="I24" s="11">
        <f>I25+I28+I32+I33</f>
        <v>201380</v>
      </c>
      <c r="J24" s="11">
        <f>J25+J28+J32+J33</f>
        <v>0</v>
      </c>
      <c r="K24" s="11">
        <f>F24-I24-J24</f>
        <v>1037560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50000</v>
      </c>
      <c r="E25" s="11">
        <f>E26+E27</f>
        <v>42000</v>
      </c>
      <c r="F25" s="11">
        <f>G25+H25</f>
        <v>99481</v>
      </c>
      <c r="G25" s="11">
        <f>G26+G27</f>
        <v>60387</v>
      </c>
      <c r="H25" s="11">
        <f>H26+H27</f>
        <v>39094</v>
      </c>
      <c r="I25" s="11">
        <f>I26+I27</f>
        <v>36369</v>
      </c>
      <c r="J25" s="11">
        <f>J26+J27</f>
        <v>0</v>
      </c>
      <c r="K25" s="11">
        <f>F25-I25-J25</f>
        <v>63112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38000</v>
      </c>
      <c r="E26" s="11">
        <v>30000</v>
      </c>
      <c r="F26" s="11">
        <f>G26+H26</f>
        <v>83280</v>
      </c>
      <c r="G26" s="11">
        <v>55736</v>
      </c>
      <c r="H26" s="11">
        <v>27544</v>
      </c>
      <c r="I26" s="11">
        <v>26350</v>
      </c>
      <c r="J26" s="11">
        <v>0</v>
      </c>
      <c r="K26" s="11">
        <f>F26-I26-J26</f>
        <v>56930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12000</v>
      </c>
      <c r="E27" s="11">
        <v>12000</v>
      </c>
      <c r="F27" s="11">
        <f>G27+H27</f>
        <v>16201</v>
      </c>
      <c r="G27" s="11">
        <v>4651</v>
      </c>
      <c r="H27" s="11">
        <v>11550</v>
      </c>
      <c r="I27" s="11">
        <v>10019</v>
      </c>
      <c r="J27" s="11">
        <v>0</v>
      </c>
      <c r="K27" s="11">
        <f>F27-I27-J27</f>
        <v>6182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206000</v>
      </c>
      <c r="E28" s="11">
        <f>E29+E30+E31</f>
        <v>191000</v>
      </c>
      <c r="F28" s="11">
        <f>G28+H28</f>
        <v>1137410</v>
      </c>
      <c r="G28" s="11">
        <f>G29+G30+G31</f>
        <v>887759</v>
      </c>
      <c r="H28" s="11">
        <f>H29+H30+H31</f>
        <v>249651</v>
      </c>
      <c r="I28" s="11">
        <f>I29+I30+I31</f>
        <v>162962</v>
      </c>
      <c r="J28" s="11">
        <f>J29+J30+J31</f>
        <v>0</v>
      </c>
      <c r="K28" s="11">
        <f>F28-I28-J28</f>
        <v>974448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75000</v>
      </c>
      <c r="E29" s="11">
        <v>60000</v>
      </c>
      <c r="F29" s="11">
        <f>G29+H29</f>
        <v>324645</v>
      </c>
      <c r="G29" s="11">
        <v>253226</v>
      </c>
      <c r="H29" s="11">
        <v>71419</v>
      </c>
      <c r="I29" s="11">
        <v>54342</v>
      </c>
      <c r="J29" s="11">
        <v>0</v>
      </c>
      <c r="K29" s="11">
        <f>F29-I29-J29</f>
        <v>270303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1000</v>
      </c>
      <c r="E30" s="11">
        <v>1000</v>
      </c>
      <c r="F30" s="11">
        <f>G30+H30</f>
        <v>1080</v>
      </c>
      <c r="G30" s="11">
        <v>69</v>
      </c>
      <c r="H30" s="11">
        <v>1011</v>
      </c>
      <c r="I30" s="11">
        <v>1013</v>
      </c>
      <c r="J30" s="11">
        <v>0</v>
      </c>
      <c r="K30" s="11">
        <f>F30-I30-J30</f>
        <v>67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130000</v>
      </c>
      <c r="E31" s="11">
        <v>130000</v>
      </c>
      <c r="F31" s="11">
        <f>G31+H31</f>
        <v>811685</v>
      </c>
      <c r="G31" s="11">
        <v>634464</v>
      </c>
      <c r="H31" s="11">
        <v>177221</v>
      </c>
      <c r="I31" s="11">
        <v>107607</v>
      </c>
      <c r="J31" s="11">
        <v>0</v>
      </c>
      <c r="K31" s="11">
        <f>F31-I31-J31</f>
        <v>704078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11500</v>
      </c>
      <c r="E32" s="11">
        <v>11500</v>
      </c>
      <c r="F32" s="11">
        <f>G32+H32</f>
        <v>1797</v>
      </c>
      <c r="G32" s="11">
        <v>0</v>
      </c>
      <c r="H32" s="11">
        <v>1797</v>
      </c>
      <c r="I32" s="11">
        <v>1797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100</v>
      </c>
      <c r="E33" s="11">
        <v>100</v>
      </c>
      <c r="F33" s="11">
        <f>G33+H33</f>
        <v>252</v>
      </c>
      <c r="G33" s="11">
        <v>0</v>
      </c>
      <c r="H33" s="11">
        <v>252</v>
      </c>
      <c r="I33" s="11">
        <v>252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3965000</v>
      </c>
      <c r="E34" s="11">
        <f>E35+E39</f>
        <v>3050000</v>
      </c>
      <c r="F34" s="11">
        <f>G34+H34</f>
        <v>3293272</v>
      </c>
      <c r="G34" s="11">
        <f>G35+G39</f>
        <v>191316</v>
      </c>
      <c r="H34" s="11">
        <f>H35+H39</f>
        <v>3101956</v>
      </c>
      <c r="I34" s="11">
        <f>I35+I39</f>
        <v>3018358</v>
      </c>
      <c r="J34" s="11">
        <f>J35+J39</f>
        <v>0</v>
      </c>
      <c r="K34" s="11">
        <f>F34-I34-J34</f>
        <v>274914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3847000</v>
      </c>
      <c r="E35" s="11">
        <f>+E36+E37+E38</f>
        <v>2942000</v>
      </c>
      <c r="F35" s="11">
        <f>G35+H35</f>
        <v>2912771</v>
      </c>
      <c r="G35" s="11">
        <f>+G36+G37+G38</f>
        <v>0</v>
      </c>
      <c r="H35" s="11">
        <f>+H36+H37+H38</f>
        <v>2912771</v>
      </c>
      <c r="I35" s="11">
        <f>+I36+I37+I38</f>
        <v>2912771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1856000</v>
      </c>
      <c r="E36" s="11">
        <v>1419000</v>
      </c>
      <c r="F36" s="11">
        <f>G36+H36</f>
        <v>1389771</v>
      </c>
      <c r="G36" s="11">
        <v>0</v>
      </c>
      <c r="H36" s="11">
        <v>1389771</v>
      </c>
      <c r="I36" s="11">
        <v>1389771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40000</v>
      </c>
      <c r="E37" s="11">
        <v>31000</v>
      </c>
      <c r="F37" s="11">
        <f>G37+H37</f>
        <v>31000</v>
      </c>
      <c r="G37" s="11">
        <v>0</v>
      </c>
      <c r="H37" s="11">
        <v>31000</v>
      </c>
      <c r="I37" s="11">
        <v>31000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1951000</v>
      </c>
      <c r="E38" s="11">
        <v>1492000</v>
      </c>
      <c r="F38" s="11">
        <f>G38+H38</f>
        <v>1492000</v>
      </c>
      <c r="G38" s="11">
        <v>0</v>
      </c>
      <c r="H38" s="11">
        <v>1492000</v>
      </c>
      <c r="I38" s="11">
        <v>1492000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</f>
        <v>118000</v>
      </c>
      <c r="E39" s="11">
        <f>E40+E43</f>
        <v>108000</v>
      </c>
      <c r="F39" s="11">
        <f>G39+H39</f>
        <v>380501</v>
      </c>
      <c r="G39" s="11">
        <f>G40+G43</f>
        <v>191316</v>
      </c>
      <c r="H39" s="11">
        <f>H40+H43</f>
        <v>189185</v>
      </c>
      <c r="I39" s="11">
        <f>I40+I43</f>
        <v>105587</v>
      </c>
      <c r="J39" s="11">
        <f>J40+J43</f>
        <v>0</v>
      </c>
      <c r="K39" s="11">
        <f>F39-I39-J39</f>
        <v>274914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106000</v>
      </c>
      <c r="E40" s="11">
        <f>E41+E42</f>
        <v>96000</v>
      </c>
      <c r="F40" s="11">
        <f>G40+H40</f>
        <v>367031</v>
      </c>
      <c r="G40" s="11">
        <f>G41+G42</f>
        <v>191316</v>
      </c>
      <c r="H40" s="11">
        <f>H41+H42</f>
        <v>175715</v>
      </c>
      <c r="I40" s="11">
        <f>I41+I42</f>
        <v>92117</v>
      </c>
      <c r="J40" s="11">
        <f>J41+J42</f>
        <v>0</v>
      </c>
      <c r="K40" s="11">
        <f>F40-I40-J40</f>
        <v>274914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100000</v>
      </c>
      <c r="E41" s="11">
        <v>90000</v>
      </c>
      <c r="F41" s="11">
        <f>G41+H41</f>
        <v>356126</v>
      </c>
      <c r="G41" s="11">
        <v>191004</v>
      </c>
      <c r="H41" s="11">
        <v>165122</v>
      </c>
      <c r="I41" s="11">
        <v>89256</v>
      </c>
      <c r="J41" s="11">
        <v>0</v>
      </c>
      <c r="K41" s="11">
        <f>F41-I41-J41</f>
        <v>266870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6000</v>
      </c>
      <c r="E42" s="11">
        <v>6000</v>
      </c>
      <c r="F42" s="11">
        <f>G42+H42</f>
        <v>10905</v>
      </c>
      <c r="G42" s="11">
        <v>312</v>
      </c>
      <c r="H42" s="11">
        <v>10593</v>
      </c>
      <c r="I42" s="11">
        <v>2861</v>
      </c>
      <c r="J42" s="11">
        <v>0</v>
      </c>
      <c r="K42" s="11">
        <f>F42-I42-J42</f>
        <v>8044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12000</v>
      </c>
      <c r="E43" s="11">
        <v>12000</v>
      </c>
      <c r="F43" s="11">
        <f>G43+H43</f>
        <v>13470</v>
      </c>
      <c r="G43" s="11">
        <v>0</v>
      </c>
      <c r="H43" s="11">
        <v>13470</v>
      </c>
      <c r="I43" s="11">
        <v>13470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15000</v>
      </c>
      <c r="E44" s="11">
        <f>E45</f>
        <v>15000</v>
      </c>
      <c r="F44" s="11">
        <f>G44+H44</f>
        <v>7734</v>
      </c>
      <c r="G44" s="11">
        <f>G45</f>
        <v>0</v>
      </c>
      <c r="H44" s="11">
        <f>H45</f>
        <v>7734</v>
      </c>
      <c r="I44" s="11">
        <f>I45</f>
        <v>7734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15000</v>
      </c>
      <c r="E45" s="11">
        <f>E46</f>
        <v>15000</v>
      </c>
      <c r="F45" s="11">
        <f>G45+H45</f>
        <v>7734</v>
      </c>
      <c r="G45" s="11">
        <f>G46</f>
        <v>0</v>
      </c>
      <c r="H45" s="11">
        <f>H46</f>
        <v>7734</v>
      </c>
      <c r="I45" s="11">
        <f>I46</f>
        <v>7734</v>
      </c>
      <c r="J45" s="11">
        <f>J46</f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15000</v>
      </c>
      <c r="E46" s="11">
        <v>15000</v>
      </c>
      <c r="F46" s="11">
        <f>G46+H46</f>
        <v>7734</v>
      </c>
      <c r="G46" s="11">
        <v>0</v>
      </c>
      <c r="H46" s="11">
        <v>7734</v>
      </c>
      <c r="I46" s="11">
        <v>7734</v>
      </c>
      <c r="J46" s="11">
        <v>0</v>
      </c>
      <c r="K46" s="11">
        <f>F46-I46-J46</f>
        <v>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D48+D53</f>
        <v>462000</v>
      </c>
      <c r="E47" s="11">
        <f>E48+E53</f>
        <v>354500</v>
      </c>
      <c r="F47" s="11">
        <f>G47+H47</f>
        <v>1287930</v>
      </c>
      <c r="G47" s="11">
        <f>G48+G53</f>
        <v>957339</v>
      </c>
      <c r="H47" s="11">
        <f>H48+H53</f>
        <v>330591</v>
      </c>
      <c r="I47" s="11">
        <f>I48+I53</f>
        <v>233208</v>
      </c>
      <c r="J47" s="11">
        <f>J48+J53</f>
        <v>0</v>
      </c>
      <c r="K47" s="11">
        <f>F47-I47-J47</f>
        <v>1054722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30000</v>
      </c>
      <c r="E48" s="11">
        <f>E49</f>
        <v>30000</v>
      </c>
      <c r="F48" s="11">
        <f>G48+H48</f>
        <v>58398</v>
      </c>
      <c r="G48" s="11">
        <f>G49</f>
        <v>27046</v>
      </c>
      <c r="H48" s="11">
        <f>H49</f>
        <v>31352</v>
      </c>
      <c r="I48" s="11">
        <f>I49</f>
        <v>25852</v>
      </c>
      <c r="J48" s="11">
        <f>J49</f>
        <v>0</v>
      </c>
      <c r="K48" s="11">
        <f>F48-I48-J48</f>
        <v>32546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+D50+D52</f>
        <v>30000</v>
      </c>
      <c r="E49" s="11">
        <f>+E50+E52</f>
        <v>30000</v>
      </c>
      <c r="F49" s="11">
        <f>G49+H49</f>
        <v>58398</v>
      </c>
      <c r="G49" s="11">
        <f>+G50+G52</f>
        <v>27046</v>
      </c>
      <c r="H49" s="11">
        <f>+H50+H52</f>
        <v>31352</v>
      </c>
      <c r="I49" s="11">
        <f>+I50+I52</f>
        <v>25852</v>
      </c>
      <c r="J49" s="11">
        <f>+J50+J52</f>
        <v>0</v>
      </c>
      <c r="K49" s="11">
        <f>F49-I49-J49</f>
        <v>32546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+D51</f>
        <v>0</v>
      </c>
      <c r="E50" s="11">
        <f>+E51</f>
        <v>0</v>
      </c>
      <c r="F50" s="11">
        <f>G50+H50</f>
        <v>58398</v>
      </c>
      <c r="G50" s="11">
        <f>+G51</f>
        <v>27046</v>
      </c>
      <c r="H50" s="11">
        <f>+H51</f>
        <v>31352</v>
      </c>
      <c r="I50" s="11">
        <f>+I51</f>
        <v>25852</v>
      </c>
      <c r="J50" s="11">
        <f>+J51</f>
        <v>0</v>
      </c>
      <c r="K50" s="11">
        <f>F50-I50-J50</f>
        <v>32546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58398</v>
      </c>
      <c r="G51" s="11">
        <v>27046</v>
      </c>
      <c r="H51" s="11">
        <v>31352</v>
      </c>
      <c r="I51" s="11">
        <v>25852</v>
      </c>
      <c r="J51" s="11">
        <v>0</v>
      </c>
      <c r="K51" s="11">
        <f>F51-I51-J51</f>
        <v>32546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30000</v>
      </c>
      <c r="E52" s="11">
        <v>30000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D54+D57+D60+D63+D65</f>
        <v>432000</v>
      </c>
      <c r="E53" s="11">
        <f>E54+E57+E60+E63+E65</f>
        <v>324500</v>
      </c>
      <c r="F53" s="11">
        <f>G53+H53</f>
        <v>1229532</v>
      </c>
      <c r="G53" s="11">
        <f>G54+G57+G60+G63+G65</f>
        <v>930293</v>
      </c>
      <c r="H53" s="11">
        <f>H54+H57+H60+H63+H65</f>
        <v>299239</v>
      </c>
      <c r="I53" s="11">
        <f>I54+I57+I60+I63+I65</f>
        <v>207356</v>
      </c>
      <c r="J53" s="11">
        <f>J54+J57+J60+J63+J65</f>
        <v>0</v>
      </c>
      <c r="K53" s="11">
        <f>F53-I53-J53</f>
        <v>1022176</v>
      </c>
    </row>
    <row r="54" spans="1:11" s="6" customFormat="1" ht="43.5" x14ac:dyDescent="0.25">
      <c r="A54" s="10" t="s">
        <v>148</v>
      </c>
      <c r="B54" s="10" t="s">
        <v>149</v>
      </c>
      <c r="C54" s="10" t="s">
        <v>150</v>
      </c>
      <c r="D54" s="11">
        <f>+D55+D56</f>
        <v>85000</v>
      </c>
      <c r="E54" s="11">
        <f>+E55+E56</f>
        <v>60000</v>
      </c>
      <c r="F54" s="11">
        <f>G54+H54</f>
        <v>0</v>
      </c>
      <c r="G54" s="11">
        <f>+G55+G56</f>
        <v>0</v>
      </c>
      <c r="H54" s="11">
        <f>+H55+H56</f>
        <v>0</v>
      </c>
      <c r="I54" s="11">
        <f>+I55+I56</f>
        <v>0</v>
      </c>
      <c r="J54" s="11">
        <f>+J55+J56</f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40000</v>
      </c>
      <c r="E55" s="11">
        <v>30000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45000</v>
      </c>
      <c r="E56" s="11">
        <v>30000</v>
      </c>
      <c r="F56" s="11">
        <f>G56+H56</f>
        <v>0</v>
      </c>
      <c r="G56" s="11">
        <v>0</v>
      </c>
      <c r="H56" s="11">
        <v>0</v>
      </c>
      <c r="I56" s="11">
        <v>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D58+D59</f>
        <v>12000</v>
      </c>
      <c r="E57" s="11">
        <f>E58+E59</f>
        <v>12000</v>
      </c>
      <c r="F57" s="11">
        <f>G57+H57</f>
        <v>-1651</v>
      </c>
      <c r="G57" s="11">
        <f>G58+G59</f>
        <v>0</v>
      </c>
      <c r="H57" s="11">
        <f>H58+H59</f>
        <v>-1651</v>
      </c>
      <c r="I57" s="11">
        <f>I58+I59</f>
        <v>-1651</v>
      </c>
      <c r="J57" s="11">
        <f>J58+J59</f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6000</v>
      </c>
      <c r="E58" s="11">
        <v>6000</v>
      </c>
      <c r="F58" s="11">
        <f>G58+H58</f>
        <v>1581</v>
      </c>
      <c r="G58" s="11">
        <v>0</v>
      </c>
      <c r="H58" s="11">
        <v>1581</v>
      </c>
      <c r="I58" s="11">
        <v>1581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6000</v>
      </c>
      <c r="E59" s="11">
        <v>6000</v>
      </c>
      <c r="F59" s="11">
        <f>G59+H59</f>
        <v>-3232</v>
      </c>
      <c r="G59" s="11">
        <v>0</v>
      </c>
      <c r="H59" s="11">
        <v>-3232</v>
      </c>
      <c r="I59" s="11">
        <v>-3232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</f>
        <v>125000</v>
      </c>
      <c r="E60" s="11">
        <f>E61</f>
        <v>95000</v>
      </c>
      <c r="F60" s="11">
        <f>G60+H60</f>
        <v>886222</v>
      </c>
      <c r="G60" s="11">
        <f>G61</f>
        <v>772272</v>
      </c>
      <c r="H60" s="11">
        <f>H61</f>
        <v>113950</v>
      </c>
      <c r="I60" s="11">
        <f>I61</f>
        <v>88714</v>
      </c>
      <c r="J60" s="11">
        <f>J61</f>
        <v>0</v>
      </c>
      <c r="K60" s="11">
        <f>F60-I60-J60</f>
        <v>797508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125000</v>
      </c>
      <c r="E61" s="11">
        <f>E62</f>
        <v>95000</v>
      </c>
      <c r="F61" s="11">
        <f>G61+H61</f>
        <v>886222</v>
      </c>
      <c r="G61" s="11">
        <f>G62</f>
        <v>772272</v>
      </c>
      <c r="H61" s="11">
        <f>H62</f>
        <v>113950</v>
      </c>
      <c r="I61" s="11">
        <f>I62</f>
        <v>88714</v>
      </c>
      <c r="J61" s="11">
        <f>J62</f>
        <v>0</v>
      </c>
      <c r="K61" s="11">
        <f>F61-I61-J61</f>
        <v>797508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v>125000</v>
      </c>
      <c r="E62" s="11">
        <v>95000</v>
      </c>
      <c r="F62" s="11">
        <f>G62+H62</f>
        <v>886222</v>
      </c>
      <c r="G62" s="11">
        <v>772272</v>
      </c>
      <c r="H62" s="11">
        <v>113950</v>
      </c>
      <c r="I62" s="11">
        <v>88714</v>
      </c>
      <c r="J62" s="11">
        <v>0</v>
      </c>
      <c r="K62" s="11">
        <f>F62-I62-J62</f>
        <v>797508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f>+D64</f>
        <v>170000</v>
      </c>
      <c r="E63" s="11">
        <f>+E64</f>
        <v>127500</v>
      </c>
      <c r="F63" s="11">
        <f>G63+H63</f>
        <v>329961</v>
      </c>
      <c r="G63" s="11">
        <f>+G64</f>
        <v>158021</v>
      </c>
      <c r="H63" s="11">
        <f>+H64</f>
        <v>171940</v>
      </c>
      <c r="I63" s="11">
        <f>+I64</f>
        <v>105293</v>
      </c>
      <c r="J63" s="11">
        <f>+J64</f>
        <v>0</v>
      </c>
      <c r="K63" s="11">
        <f>F63-I63-J63</f>
        <v>224668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170000</v>
      </c>
      <c r="E64" s="11">
        <v>127500</v>
      </c>
      <c r="F64" s="11">
        <f>G64+H64</f>
        <v>329961</v>
      </c>
      <c r="G64" s="11">
        <v>158021</v>
      </c>
      <c r="H64" s="11">
        <v>171940</v>
      </c>
      <c r="I64" s="11">
        <v>105293</v>
      </c>
      <c r="J64" s="11">
        <v>0</v>
      </c>
      <c r="K64" s="11">
        <f>F64-I64-J64</f>
        <v>224668</v>
      </c>
    </row>
    <row r="65" spans="1:11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D66+D67+D68</f>
        <v>40000</v>
      </c>
      <c r="E65" s="11">
        <f>E66+E67+E68</f>
        <v>30000</v>
      </c>
      <c r="F65" s="11">
        <f>G65+H65</f>
        <v>15000</v>
      </c>
      <c r="G65" s="11">
        <f>G66+G67+G68</f>
        <v>0</v>
      </c>
      <c r="H65" s="11">
        <f>H66+H67+H68</f>
        <v>15000</v>
      </c>
      <c r="I65" s="11">
        <f>I66+I67+I68</f>
        <v>15000</v>
      </c>
      <c r="J65" s="11">
        <f>J66+J67+J68</f>
        <v>0</v>
      </c>
      <c r="K65" s="11">
        <f>F65-I65-J65</f>
        <v>0</v>
      </c>
    </row>
    <row r="66" spans="1:11" s="6" customFormat="1" x14ac:dyDescent="0.25">
      <c r="A66" s="10" t="s">
        <v>184</v>
      </c>
      <c r="B66" s="10" t="s">
        <v>185</v>
      </c>
      <c r="C66" s="10" t="s">
        <v>186</v>
      </c>
      <c r="D66" s="11">
        <v>40000</v>
      </c>
      <c r="E66" s="11">
        <v>30000</v>
      </c>
      <c r="F66" s="11">
        <f>G66+H66</f>
        <v>15000</v>
      </c>
      <c r="G66" s="11">
        <v>0</v>
      </c>
      <c r="H66" s="11">
        <v>15000</v>
      </c>
      <c r="I66" s="11">
        <v>15000</v>
      </c>
      <c r="J66" s="11">
        <v>0</v>
      </c>
      <c r="K66" s="11">
        <f>F66-I66-J66</f>
        <v>0</v>
      </c>
    </row>
    <row r="67" spans="1:11" s="6" customFormat="1" ht="33" x14ac:dyDescent="0.25">
      <c r="A67" s="10" t="s">
        <v>187</v>
      </c>
      <c r="B67" s="10" t="s">
        <v>188</v>
      </c>
      <c r="C67" s="10" t="s">
        <v>189</v>
      </c>
      <c r="D67" s="11">
        <v>-169000</v>
      </c>
      <c r="E67" s="11">
        <v>-169000</v>
      </c>
      <c r="F67" s="11">
        <f>G67+H67</f>
        <v>-265164</v>
      </c>
      <c r="G67" s="11">
        <v>0</v>
      </c>
      <c r="H67" s="11">
        <v>-265164</v>
      </c>
      <c r="I67" s="11">
        <v>-265164</v>
      </c>
      <c r="J67" s="11">
        <v>0</v>
      </c>
      <c r="K67" s="11">
        <f>F67-I67-J67</f>
        <v>0</v>
      </c>
    </row>
    <row r="68" spans="1:11" s="6" customFormat="1" x14ac:dyDescent="0.25">
      <c r="A68" s="10" t="s">
        <v>190</v>
      </c>
      <c r="B68" s="10" t="s">
        <v>191</v>
      </c>
      <c r="C68" s="10" t="s">
        <v>192</v>
      </c>
      <c r="D68" s="11">
        <v>169000</v>
      </c>
      <c r="E68" s="11">
        <v>169000</v>
      </c>
      <c r="F68" s="11">
        <f>G68+H68</f>
        <v>265164</v>
      </c>
      <c r="G68" s="11">
        <v>0</v>
      </c>
      <c r="H68" s="11">
        <v>265164</v>
      </c>
      <c r="I68" s="11">
        <v>265164</v>
      </c>
      <c r="J68" s="11">
        <v>0</v>
      </c>
      <c r="K68" s="11">
        <f>F68-I68-J68</f>
        <v>0</v>
      </c>
    </row>
    <row r="69" spans="1:11" s="6" customFormat="1" ht="22.5" x14ac:dyDescent="0.25">
      <c r="A69" s="10" t="s">
        <v>193</v>
      </c>
      <c r="B69" s="10" t="s">
        <v>194</v>
      </c>
      <c r="C69" s="10" t="s">
        <v>195</v>
      </c>
      <c r="D69" s="11">
        <f>D70</f>
        <v>0</v>
      </c>
      <c r="E69" s="11">
        <f>E70</f>
        <v>0</v>
      </c>
      <c r="F69" s="11">
        <f>G69+H69</f>
        <v>60535</v>
      </c>
      <c r="G69" s="11">
        <f>G70</f>
        <v>0</v>
      </c>
      <c r="H69" s="11">
        <f>H70</f>
        <v>60535</v>
      </c>
      <c r="I69" s="11">
        <f>I70</f>
        <v>60535</v>
      </c>
      <c r="J69" s="11">
        <f>J70</f>
        <v>0</v>
      </c>
      <c r="K69" s="11">
        <f>F69-I69-J69</f>
        <v>0</v>
      </c>
    </row>
    <row r="70" spans="1:11" s="6" customFormat="1" ht="43.5" x14ac:dyDescent="0.25">
      <c r="A70" s="10" t="s">
        <v>196</v>
      </c>
      <c r="B70" s="10" t="s">
        <v>197</v>
      </c>
      <c r="C70" s="10" t="s">
        <v>198</v>
      </c>
      <c r="D70" s="11">
        <f>+D71+D72</f>
        <v>0</v>
      </c>
      <c r="E70" s="11">
        <f>+E71+E72</f>
        <v>0</v>
      </c>
      <c r="F70" s="11">
        <f>G70+H70</f>
        <v>60535</v>
      </c>
      <c r="G70" s="11">
        <f>+G71+G72</f>
        <v>0</v>
      </c>
      <c r="H70" s="11">
        <f>+H71+H72</f>
        <v>60535</v>
      </c>
      <c r="I70" s="11">
        <f>+I71+I72</f>
        <v>60535</v>
      </c>
      <c r="J70" s="11">
        <f>+J71+J72</f>
        <v>0</v>
      </c>
      <c r="K70" s="11">
        <f>F70-I70-J70</f>
        <v>0</v>
      </c>
    </row>
    <row r="71" spans="1:11" s="6" customFormat="1" ht="33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0</v>
      </c>
      <c r="F71" s="11">
        <f>G71+H71</f>
        <v>25335</v>
      </c>
      <c r="G71" s="11">
        <v>0</v>
      </c>
      <c r="H71" s="11">
        <v>25335</v>
      </c>
      <c r="I71" s="11">
        <v>25335</v>
      </c>
      <c r="J71" s="11">
        <v>0</v>
      </c>
      <c r="K71" s="11">
        <f>F71-I71-J71</f>
        <v>0</v>
      </c>
    </row>
    <row r="72" spans="1:11" s="6" customFormat="1" ht="22.5" x14ac:dyDescent="0.25">
      <c r="A72" s="10" t="s">
        <v>202</v>
      </c>
      <c r="B72" s="10" t="s">
        <v>203</v>
      </c>
      <c r="C72" s="10" t="s">
        <v>204</v>
      </c>
      <c r="D72" s="11">
        <v>0</v>
      </c>
      <c r="E72" s="11">
        <v>0</v>
      </c>
      <c r="F72" s="11">
        <f>G72+H72</f>
        <v>35200</v>
      </c>
      <c r="G72" s="11">
        <v>0</v>
      </c>
      <c r="H72" s="11">
        <v>35200</v>
      </c>
      <c r="I72" s="11">
        <v>35200</v>
      </c>
      <c r="J72" s="11">
        <v>0</v>
      </c>
      <c r="K72" s="11">
        <f>F72-I72-J72</f>
        <v>0</v>
      </c>
    </row>
    <row r="73" spans="1:11" s="6" customFormat="1" x14ac:dyDescent="0.25">
      <c r="A73" s="10" t="s">
        <v>205</v>
      </c>
      <c r="B73" s="10" t="s">
        <v>206</v>
      </c>
      <c r="C73" s="10" t="s">
        <v>207</v>
      </c>
      <c r="D73" s="11">
        <f>D74</f>
        <v>6597200</v>
      </c>
      <c r="E73" s="11">
        <f>E74</f>
        <v>6562100</v>
      </c>
      <c r="F73" s="11">
        <f>G73+H73</f>
        <v>3987016</v>
      </c>
      <c r="G73" s="11">
        <f>G74</f>
        <v>0</v>
      </c>
      <c r="H73" s="11">
        <f>H74</f>
        <v>3987016</v>
      </c>
      <c r="I73" s="11">
        <f>I74</f>
        <v>3987016</v>
      </c>
      <c r="J73" s="11">
        <f>J74</f>
        <v>0</v>
      </c>
      <c r="K73" s="11">
        <f>F73-I73-J73</f>
        <v>0</v>
      </c>
    </row>
    <row r="74" spans="1:11" s="6" customFormat="1" ht="22.5" x14ac:dyDescent="0.25">
      <c r="A74" s="10" t="s">
        <v>208</v>
      </c>
      <c r="B74" s="10" t="s">
        <v>209</v>
      </c>
      <c r="C74" s="10" t="s">
        <v>210</v>
      </c>
      <c r="D74" s="11">
        <f>D75+D85</f>
        <v>6597200</v>
      </c>
      <c r="E74" s="11">
        <f>E75+E85</f>
        <v>6562100</v>
      </c>
      <c r="F74" s="11">
        <f>G74+H74</f>
        <v>3987016</v>
      </c>
      <c r="G74" s="11">
        <f>G75+G85</f>
        <v>0</v>
      </c>
      <c r="H74" s="11">
        <f>H75+H85</f>
        <v>3987016</v>
      </c>
      <c r="I74" s="11">
        <f>I75+I85</f>
        <v>3987016</v>
      </c>
      <c r="J74" s="11">
        <f>J75+J85</f>
        <v>0</v>
      </c>
      <c r="K74" s="11">
        <f>F74-I74-J74</f>
        <v>0</v>
      </c>
    </row>
    <row r="75" spans="1:11" s="6" customFormat="1" ht="96" x14ac:dyDescent="0.25">
      <c r="A75" s="10" t="s">
        <v>211</v>
      </c>
      <c r="B75" s="10" t="s">
        <v>212</v>
      </c>
      <c r="C75" s="10" t="s">
        <v>213</v>
      </c>
      <c r="D75" s="11">
        <f>+D76+D77+D78+D79+D80+D83</f>
        <v>6538200</v>
      </c>
      <c r="E75" s="11">
        <f>+E76+E77+E78+E79+E80+E83</f>
        <v>6503100</v>
      </c>
      <c r="F75" s="11">
        <f>G75+H75</f>
        <v>3939970</v>
      </c>
      <c r="G75" s="11">
        <f>+G76+G77+G78+G79+G80+G83</f>
        <v>0</v>
      </c>
      <c r="H75" s="11">
        <f>+H76+H77+H78+H79+H80+H83</f>
        <v>3939970</v>
      </c>
      <c r="I75" s="11">
        <f>+I76+I77+I78+I79+I80+I83</f>
        <v>3939970</v>
      </c>
      <c r="J75" s="11">
        <f>+J76+J77+J78+J79+J80+J83</f>
        <v>0</v>
      </c>
      <c r="K75" s="11">
        <f>F75-I75-J75</f>
        <v>0</v>
      </c>
    </row>
    <row r="76" spans="1:11" s="6" customFormat="1" x14ac:dyDescent="0.25">
      <c r="A76" s="10" t="s">
        <v>214</v>
      </c>
      <c r="B76" s="10" t="s">
        <v>215</v>
      </c>
      <c r="C76" s="10" t="s">
        <v>216</v>
      </c>
      <c r="D76" s="11">
        <v>29000</v>
      </c>
      <c r="E76" s="11">
        <v>29000</v>
      </c>
      <c r="F76" s="11">
        <f>G76+H76</f>
        <v>0</v>
      </c>
      <c r="G76" s="11">
        <v>0</v>
      </c>
      <c r="H76" s="11">
        <v>0</v>
      </c>
      <c r="I76" s="11">
        <v>0</v>
      </c>
      <c r="J76" s="11">
        <v>0</v>
      </c>
      <c r="K76" s="11">
        <f>F76-I76-J76</f>
        <v>0</v>
      </c>
    </row>
    <row r="77" spans="1:11" s="6" customFormat="1" ht="43.5" x14ac:dyDescent="0.25">
      <c r="A77" s="10" t="s">
        <v>217</v>
      </c>
      <c r="B77" s="10" t="s">
        <v>218</v>
      </c>
      <c r="C77" s="10" t="s">
        <v>219</v>
      </c>
      <c r="D77" s="11">
        <v>105000</v>
      </c>
      <c r="E77" s="11">
        <v>90000</v>
      </c>
      <c r="F77" s="11">
        <f>G77+H77</f>
        <v>69624</v>
      </c>
      <c r="G77" s="11">
        <v>0</v>
      </c>
      <c r="H77" s="11">
        <v>69624</v>
      </c>
      <c r="I77" s="11">
        <v>69624</v>
      </c>
      <c r="J77" s="11">
        <v>0</v>
      </c>
      <c r="K77" s="11">
        <f>F77-I77-J77</f>
        <v>0</v>
      </c>
    </row>
    <row r="78" spans="1:11" s="6" customFormat="1" ht="22.5" x14ac:dyDescent="0.25">
      <c r="A78" s="10" t="s">
        <v>220</v>
      </c>
      <c r="B78" s="10" t="s">
        <v>221</v>
      </c>
      <c r="C78" s="10" t="s">
        <v>222</v>
      </c>
      <c r="D78" s="11">
        <v>80400</v>
      </c>
      <c r="E78" s="11">
        <v>60300</v>
      </c>
      <c r="F78" s="11">
        <f>G78+H78</f>
        <v>0</v>
      </c>
      <c r="G78" s="11">
        <v>0</v>
      </c>
      <c r="H78" s="11">
        <v>0</v>
      </c>
      <c r="I78" s="11">
        <v>0</v>
      </c>
      <c r="J78" s="11">
        <v>0</v>
      </c>
      <c r="K78" s="11">
        <f>F78-I78-J78</f>
        <v>0</v>
      </c>
    </row>
    <row r="79" spans="1:11" s="6" customFormat="1" ht="33" x14ac:dyDescent="0.25">
      <c r="A79" s="10" t="s">
        <v>223</v>
      </c>
      <c r="B79" s="10" t="s">
        <v>224</v>
      </c>
      <c r="C79" s="10" t="s">
        <v>225</v>
      </c>
      <c r="D79" s="11">
        <v>5989000</v>
      </c>
      <c r="E79" s="11">
        <v>5989000</v>
      </c>
      <c r="F79" s="11">
        <f>G79+H79</f>
        <v>3870346</v>
      </c>
      <c r="G79" s="11">
        <v>0</v>
      </c>
      <c r="H79" s="11">
        <v>3870346</v>
      </c>
      <c r="I79" s="11">
        <v>3870346</v>
      </c>
      <c r="J79" s="11">
        <v>0</v>
      </c>
      <c r="K79" s="11">
        <f>F79-I79-J79</f>
        <v>0</v>
      </c>
    </row>
    <row r="80" spans="1:11" s="6" customFormat="1" ht="33" x14ac:dyDescent="0.25">
      <c r="A80" s="10" t="s">
        <v>226</v>
      </c>
      <c r="B80" s="10" t="s">
        <v>227</v>
      </c>
      <c r="C80" s="10" t="s">
        <v>228</v>
      </c>
      <c r="D80" s="11">
        <f>D81+D82</f>
        <v>321400</v>
      </c>
      <c r="E80" s="11">
        <f>E81+E82</f>
        <v>321400</v>
      </c>
      <c r="F80" s="11">
        <f>G80+H80</f>
        <v>0</v>
      </c>
      <c r="G80" s="11">
        <f>G81+G82</f>
        <v>0</v>
      </c>
      <c r="H80" s="11">
        <f>H81+H82</f>
        <v>0</v>
      </c>
      <c r="I80" s="11">
        <f>I81+I82</f>
        <v>0</v>
      </c>
      <c r="J80" s="11">
        <f>J81+J82</f>
        <v>0</v>
      </c>
      <c r="K80" s="11">
        <f>F80-I80-J80</f>
        <v>0</v>
      </c>
    </row>
    <row r="81" spans="1:12" s="6" customFormat="1" x14ac:dyDescent="0.25">
      <c r="A81" s="10" t="s">
        <v>229</v>
      </c>
      <c r="B81" s="10" t="s">
        <v>230</v>
      </c>
      <c r="C81" s="10" t="s">
        <v>231</v>
      </c>
      <c r="D81" s="11">
        <v>270000</v>
      </c>
      <c r="E81" s="11">
        <v>270000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2" s="6" customFormat="1" x14ac:dyDescent="0.25">
      <c r="A82" s="10" t="s">
        <v>232</v>
      </c>
      <c r="B82" s="10" t="s">
        <v>233</v>
      </c>
      <c r="C82" s="10" t="s">
        <v>234</v>
      </c>
      <c r="D82" s="11">
        <v>51400</v>
      </c>
      <c r="E82" s="11">
        <v>51400</v>
      </c>
      <c r="F82" s="11">
        <f>G82+H82</f>
        <v>0</v>
      </c>
      <c r="G82" s="11">
        <v>0</v>
      </c>
      <c r="H82" s="11">
        <v>0</v>
      </c>
      <c r="I82" s="11">
        <v>0</v>
      </c>
      <c r="J82" s="11">
        <v>0</v>
      </c>
      <c r="K82" s="11">
        <f>F82-I82-J82</f>
        <v>0</v>
      </c>
    </row>
    <row r="83" spans="1:12" s="6" customFormat="1" ht="22.5" x14ac:dyDescent="0.25">
      <c r="A83" s="10" t="s">
        <v>235</v>
      </c>
      <c r="B83" s="10" t="s">
        <v>236</v>
      </c>
      <c r="C83" s="10" t="s">
        <v>237</v>
      </c>
      <c r="D83" s="11">
        <f>+D84</f>
        <v>13400</v>
      </c>
      <c r="E83" s="11">
        <f>+E84</f>
        <v>13400</v>
      </c>
      <c r="F83" s="11">
        <f>G83+H83</f>
        <v>0</v>
      </c>
      <c r="G83" s="11">
        <f>+G84</f>
        <v>0</v>
      </c>
      <c r="H83" s="11">
        <f>+H84</f>
        <v>0</v>
      </c>
      <c r="I83" s="11">
        <f>+I84</f>
        <v>0</v>
      </c>
      <c r="J83" s="11">
        <f>+J84</f>
        <v>0</v>
      </c>
      <c r="K83" s="11">
        <f>F83-I83-J83</f>
        <v>0</v>
      </c>
    </row>
    <row r="84" spans="1:12" s="6" customFormat="1" x14ac:dyDescent="0.25">
      <c r="A84" s="10" t="s">
        <v>238</v>
      </c>
      <c r="B84" s="10" t="s">
        <v>239</v>
      </c>
      <c r="C84" s="10" t="s">
        <v>240</v>
      </c>
      <c r="D84" s="11">
        <v>13400</v>
      </c>
      <c r="E84" s="11">
        <v>13400</v>
      </c>
      <c r="F84" s="11">
        <f>G84+H84</f>
        <v>0</v>
      </c>
      <c r="G84" s="11">
        <v>0</v>
      </c>
      <c r="H84" s="11">
        <v>0</v>
      </c>
      <c r="I84" s="11">
        <v>0</v>
      </c>
      <c r="J84" s="11">
        <v>0</v>
      </c>
      <c r="K84" s="11">
        <f>F84-I84-J84</f>
        <v>0</v>
      </c>
    </row>
    <row r="85" spans="1:12" s="6" customFormat="1" ht="33" x14ac:dyDescent="0.25">
      <c r="A85" s="10" t="s">
        <v>241</v>
      </c>
      <c r="B85" s="10" t="s">
        <v>242</v>
      </c>
      <c r="C85" s="10" t="s">
        <v>243</v>
      </c>
      <c r="D85" s="11">
        <f>+D86</f>
        <v>59000</v>
      </c>
      <c r="E85" s="11">
        <f>+E86</f>
        <v>59000</v>
      </c>
      <c r="F85" s="11">
        <f>G85+H85</f>
        <v>47046</v>
      </c>
      <c r="G85" s="11">
        <f>+G86</f>
        <v>0</v>
      </c>
      <c r="H85" s="11">
        <f>+H86</f>
        <v>47046</v>
      </c>
      <c r="I85" s="11">
        <f>+I86</f>
        <v>47046</v>
      </c>
      <c r="J85" s="11">
        <f>+J86</f>
        <v>0</v>
      </c>
      <c r="K85" s="11">
        <f>F85-I85-J85</f>
        <v>0</v>
      </c>
    </row>
    <row r="86" spans="1:12" s="6" customFormat="1" ht="43.5" x14ac:dyDescent="0.25">
      <c r="A86" s="10" t="s">
        <v>244</v>
      </c>
      <c r="B86" s="10" t="s">
        <v>245</v>
      </c>
      <c r="C86" s="10" t="s">
        <v>246</v>
      </c>
      <c r="D86" s="11">
        <v>59000</v>
      </c>
      <c r="E86" s="11">
        <v>59000</v>
      </c>
      <c r="F86" s="11">
        <f>G86+H86</f>
        <v>47046</v>
      </c>
      <c r="G86" s="11">
        <v>0</v>
      </c>
      <c r="H86" s="11">
        <v>47046</v>
      </c>
      <c r="I86" s="11">
        <v>47046</v>
      </c>
      <c r="J86" s="11">
        <v>0</v>
      </c>
      <c r="K86" s="11">
        <f>F86-I86-J86</f>
        <v>0</v>
      </c>
    </row>
    <row r="87" spans="1:12" s="6" customFormat="1" ht="33" x14ac:dyDescent="0.25">
      <c r="A87" s="10" t="s">
        <v>247</v>
      </c>
      <c r="B87" s="10" t="s">
        <v>248</v>
      </c>
      <c r="C87" s="10" t="s">
        <v>249</v>
      </c>
      <c r="D87" s="11">
        <f>D88+D91</f>
        <v>468200</v>
      </c>
      <c r="E87" s="11">
        <f>E88+E91</f>
        <v>468200</v>
      </c>
      <c r="F87" s="11">
        <f>G87+H87</f>
        <v>140343</v>
      </c>
      <c r="G87" s="11">
        <f>G88+G91</f>
        <v>0</v>
      </c>
      <c r="H87" s="11">
        <f>H88+H91</f>
        <v>140343</v>
      </c>
      <c r="I87" s="11">
        <f>I88+I91</f>
        <v>140343</v>
      </c>
      <c r="J87" s="11">
        <f>J88+J91</f>
        <v>0</v>
      </c>
      <c r="K87" s="11">
        <f>F87-I87-J87</f>
        <v>0</v>
      </c>
    </row>
    <row r="88" spans="1:12" s="6" customFormat="1" ht="22.5" x14ac:dyDescent="0.25">
      <c r="A88" s="10" t="s">
        <v>250</v>
      </c>
      <c r="B88" s="10" t="s">
        <v>251</v>
      </c>
      <c r="C88" s="10" t="s">
        <v>252</v>
      </c>
      <c r="D88" s="11">
        <f>D89+D90</f>
        <v>258100</v>
      </c>
      <c r="E88" s="11">
        <f>E89+E90</f>
        <v>258100</v>
      </c>
      <c r="F88" s="11">
        <f>G88+H88</f>
        <v>140343</v>
      </c>
      <c r="G88" s="11">
        <f>G89+G90</f>
        <v>0</v>
      </c>
      <c r="H88" s="11">
        <f>H89+H90</f>
        <v>140343</v>
      </c>
      <c r="I88" s="11">
        <f>I89+I90</f>
        <v>140343</v>
      </c>
      <c r="J88" s="11">
        <f>J89+J90</f>
        <v>0</v>
      </c>
      <c r="K88" s="11">
        <f>F88-I88-J88</f>
        <v>0</v>
      </c>
    </row>
    <row r="89" spans="1:12" s="6" customFormat="1" ht="22.5" x14ac:dyDescent="0.25">
      <c r="A89" s="10" t="s">
        <v>253</v>
      </c>
      <c r="B89" s="10" t="s">
        <v>254</v>
      </c>
      <c r="C89" s="10" t="s">
        <v>255</v>
      </c>
      <c r="D89" s="11">
        <v>222000</v>
      </c>
      <c r="E89" s="11">
        <v>222000</v>
      </c>
      <c r="F89" s="11">
        <f>G89+H89</f>
        <v>0</v>
      </c>
      <c r="G89" s="11">
        <v>0</v>
      </c>
      <c r="H89" s="11">
        <v>0</v>
      </c>
      <c r="I89" s="11">
        <v>0</v>
      </c>
      <c r="J89" s="11">
        <v>0</v>
      </c>
      <c r="K89" s="11">
        <f>F89-I89-J89</f>
        <v>0</v>
      </c>
    </row>
    <row r="90" spans="1:12" s="6" customFormat="1" ht="22.5" x14ac:dyDescent="0.25">
      <c r="A90" s="10" t="s">
        <v>256</v>
      </c>
      <c r="B90" s="10" t="s">
        <v>257</v>
      </c>
      <c r="C90" s="10" t="s">
        <v>258</v>
      </c>
      <c r="D90" s="11">
        <v>36100</v>
      </c>
      <c r="E90" s="11">
        <v>36100</v>
      </c>
      <c r="F90" s="11">
        <f>G90+H90</f>
        <v>140343</v>
      </c>
      <c r="G90" s="11">
        <v>0</v>
      </c>
      <c r="H90" s="11">
        <v>140343</v>
      </c>
      <c r="I90" s="11">
        <v>140343</v>
      </c>
      <c r="J90" s="11">
        <v>0</v>
      </c>
      <c r="K90" s="11">
        <f>F90-I90-J90</f>
        <v>0</v>
      </c>
    </row>
    <row r="91" spans="1:12" s="6" customFormat="1" x14ac:dyDescent="0.25">
      <c r="A91" s="10" t="s">
        <v>259</v>
      </c>
      <c r="B91" s="10" t="s">
        <v>260</v>
      </c>
      <c r="C91" s="10" t="s">
        <v>261</v>
      </c>
      <c r="D91" s="11">
        <f>D92+D93</f>
        <v>210100</v>
      </c>
      <c r="E91" s="11">
        <f>E92+E93</f>
        <v>210100</v>
      </c>
      <c r="F91" s="11">
        <f>G91+H91</f>
        <v>0</v>
      </c>
      <c r="G91" s="11">
        <f>G92+G93</f>
        <v>0</v>
      </c>
      <c r="H91" s="11">
        <f>H92+H93</f>
        <v>0</v>
      </c>
      <c r="I91" s="11">
        <f>I92+I93</f>
        <v>0</v>
      </c>
      <c r="J91" s="11">
        <f>J92+J93</f>
        <v>0</v>
      </c>
      <c r="K91" s="11">
        <f>F91-I91-J91</f>
        <v>0</v>
      </c>
    </row>
    <row r="92" spans="1:12" s="6" customFormat="1" ht="22.5" x14ac:dyDescent="0.25">
      <c r="A92" s="10" t="s">
        <v>262</v>
      </c>
      <c r="B92" s="10" t="s">
        <v>254</v>
      </c>
      <c r="C92" s="10" t="s">
        <v>263</v>
      </c>
      <c r="D92" s="11">
        <v>189100</v>
      </c>
      <c r="E92" s="11">
        <v>189100</v>
      </c>
      <c r="F92" s="11">
        <f>G92+H92</f>
        <v>0</v>
      </c>
      <c r="G92" s="11">
        <v>0</v>
      </c>
      <c r="H92" s="11">
        <v>0</v>
      </c>
      <c r="I92" s="11">
        <v>0</v>
      </c>
      <c r="J92" s="11">
        <v>0</v>
      </c>
      <c r="K92" s="11">
        <f>F92-I92-J92</f>
        <v>0</v>
      </c>
    </row>
    <row r="93" spans="1:12" s="6" customFormat="1" x14ac:dyDescent="0.25">
      <c r="A93" s="10" t="s">
        <v>264</v>
      </c>
      <c r="B93" s="10" t="s">
        <v>265</v>
      </c>
      <c r="C93" s="10" t="s">
        <v>266</v>
      </c>
      <c r="D93" s="11">
        <v>21000</v>
      </c>
      <c r="E93" s="11">
        <v>21000</v>
      </c>
      <c r="F93" s="11">
        <f>G93+H93</f>
        <v>0</v>
      </c>
      <c r="G93" s="11">
        <v>0</v>
      </c>
      <c r="H93" s="11">
        <v>0</v>
      </c>
      <c r="I93" s="11">
        <v>0</v>
      </c>
      <c r="J93" s="11">
        <v>0</v>
      </c>
      <c r="K93" s="11">
        <f>F93-I93-J93</f>
        <v>0</v>
      </c>
    </row>
    <row r="94" spans="1:12" s="6" customFormat="1" x14ac:dyDescent="0.25">
      <c r="A94" s="8"/>
      <c r="B94" s="8"/>
      <c r="C94" s="8"/>
      <c r="D94" s="9"/>
      <c r="E94" s="9"/>
      <c r="F94" s="9"/>
      <c r="G94" s="9"/>
      <c r="H94" s="9"/>
      <c r="I94" s="9"/>
      <c r="J94" s="9"/>
      <c r="K94" s="9"/>
    </row>
    <row r="95" spans="1:12" x14ac:dyDescent="0.25">
      <c r="A95" s="13" t="s">
        <v>267</v>
      </c>
      <c r="B95" s="13"/>
      <c r="C95" s="13"/>
      <c r="D95" s="13"/>
      <c r="E95" s="13" t="s">
        <v>269</v>
      </c>
      <c r="F95" s="13"/>
      <c r="G95" s="13"/>
      <c r="H95" s="13"/>
      <c r="I95" s="13" t="s">
        <v>271</v>
      </c>
      <c r="J95" s="13"/>
      <c r="K95" s="13"/>
      <c r="L95" s="13"/>
    </row>
    <row r="96" spans="1:12" x14ac:dyDescent="0.25">
      <c r="A96" s="3" t="s">
        <v>268</v>
      </c>
      <c r="B96" s="3"/>
      <c r="C96" s="3"/>
      <c r="D96" s="3"/>
      <c r="E96" s="3" t="s">
        <v>270</v>
      </c>
      <c r="F96" s="3"/>
      <c r="G96" s="3"/>
      <c r="H96" s="3"/>
      <c r="I96" s="3" t="s">
        <v>272</v>
      </c>
      <c r="J96" s="3"/>
      <c r="K96" s="3"/>
      <c r="L96" s="3"/>
    </row>
    <row r="189" spans="1:20" x14ac:dyDescent="0.25">
      <c r="A189" s="12"/>
      <c r="B189" s="12"/>
      <c r="C189" s="12"/>
      <c r="D189" s="12"/>
      <c r="I189" s="12"/>
      <c r="J189" s="12"/>
      <c r="K189" s="12"/>
      <c r="L189" s="12"/>
      <c r="Q189" s="12"/>
      <c r="R189" s="12"/>
      <c r="S189" s="12"/>
      <c r="T189" s="12"/>
    </row>
  </sheetData>
  <mergeCells count="22">
    <mergeCell ref="A95:D95"/>
    <mergeCell ref="A96:D96"/>
    <mergeCell ref="E95:H95"/>
    <mergeCell ref="E96:H96"/>
    <mergeCell ref="I95:L95"/>
    <mergeCell ref="I96:L9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273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274</v>
      </c>
      <c r="C11" s="10" t="s">
        <v>21</v>
      </c>
      <c r="D11" s="11">
        <f>D12+D67</f>
        <v>5556400</v>
      </c>
      <c r="E11" s="11">
        <f>E12+E67</f>
        <v>4328000</v>
      </c>
      <c r="F11" s="11">
        <f>G11+H11</f>
        <v>6328988</v>
      </c>
      <c r="G11" s="11">
        <f>G12+G67</f>
        <v>2096801</v>
      </c>
      <c r="H11" s="11">
        <f>H12+H67</f>
        <v>4232187</v>
      </c>
      <c r="I11" s="11">
        <f>I12+I67</f>
        <v>3961792</v>
      </c>
      <c r="J11" s="11">
        <f>J12+J67</f>
        <v>0</v>
      </c>
      <c r="K11" s="11">
        <f>F11-I11-J11</f>
        <v>2367196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D13+D46</f>
        <v>5392400</v>
      </c>
      <c r="E12" s="11">
        <f>E13+E46</f>
        <v>4179000</v>
      </c>
      <c r="F12" s="11">
        <f>G12+H12</f>
        <v>6212318</v>
      </c>
      <c r="G12" s="11">
        <f>G13+G46</f>
        <v>2096801</v>
      </c>
      <c r="H12" s="11">
        <f>H13+H46</f>
        <v>4115517</v>
      </c>
      <c r="I12" s="11">
        <f>I13+I46</f>
        <v>3845122</v>
      </c>
      <c r="J12" s="11">
        <f>J13+J46</f>
        <v>0</v>
      </c>
      <c r="K12" s="11">
        <f>F12-I12-J12</f>
        <v>2367196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D14+D22+D33+D43</f>
        <v>5099400</v>
      </c>
      <c r="E13" s="11">
        <f>E14+E22+E33+E43</f>
        <v>3993500</v>
      </c>
      <c r="F13" s="11">
        <f>G13+H13</f>
        <v>5189552</v>
      </c>
      <c r="G13" s="11">
        <f>G14+G22+G33+G43</f>
        <v>1139462</v>
      </c>
      <c r="H13" s="11">
        <f>H14+H22+H33+H43</f>
        <v>4050090</v>
      </c>
      <c r="I13" s="11">
        <f>I14+I22+I33+I43</f>
        <v>3877078</v>
      </c>
      <c r="J13" s="11">
        <f>J14+J22+J33+J43</f>
        <v>0</v>
      </c>
      <c r="K13" s="11">
        <f>F13-I13-J13</f>
        <v>1312474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851800</v>
      </c>
      <c r="E14" s="11">
        <f>+E15</f>
        <v>683900</v>
      </c>
      <c r="F14" s="11">
        <f>G14+H14</f>
        <v>649606</v>
      </c>
      <c r="G14" s="11">
        <f>+G15</f>
        <v>0</v>
      </c>
      <c r="H14" s="11">
        <f>+H15</f>
        <v>649606</v>
      </c>
      <c r="I14" s="11">
        <f>+I15</f>
        <v>649606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275</v>
      </c>
      <c r="B15" s="10" t="s">
        <v>35</v>
      </c>
      <c r="C15" s="10" t="s">
        <v>36</v>
      </c>
      <c r="D15" s="11">
        <f>D16+D18</f>
        <v>851800</v>
      </c>
      <c r="E15" s="11">
        <f>E16+E18</f>
        <v>683900</v>
      </c>
      <c r="F15" s="11">
        <f>G15+H15</f>
        <v>649606</v>
      </c>
      <c r="G15" s="11">
        <f>G16+G18</f>
        <v>0</v>
      </c>
      <c r="H15" s="11">
        <f>H16+H18</f>
        <v>649606</v>
      </c>
      <c r="I15" s="11">
        <f>I16+I18</f>
        <v>649606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4800</v>
      </c>
      <c r="E16" s="11">
        <f>+E17</f>
        <v>3600</v>
      </c>
      <c r="F16" s="11">
        <f>G16+H16</f>
        <v>11383</v>
      </c>
      <c r="G16" s="11">
        <f>+G17</f>
        <v>0</v>
      </c>
      <c r="H16" s="11">
        <f>+H17</f>
        <v>11383</v>
      </c>
      <c r="I16" s="11">
        <f>+I17</f>
        <v>11383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276</v>
      </c>
      <c r="B17" s="10" t="s">
        <v>41</v>
      </c>
      <c r="C17" s="10" t="s">
        <v>42</v>
      </c>
      <c r="D17" s="11">
        <v>4800</v>
      </c>
      <c r="E17" s="11">
        <v>3600</v>
      </c>
      <c r="F17" s="11">
        <f>G17+H17</f>
        <v>11383</v>
      </c>
      <c r="G17" s="11">
        <v>0</v>
      </c>
      <c r="H17" s="11">
        <v>11383</v>
      </c>
      <c r="I17" s="11">
        <v>11383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847000</v>
      </c>
      <c r="E18" s="11">
        <f>E19+E20+E21</f>
        <v>680300</v>
      </c>
      <c r="F18" s="11">
        <f>G18+H18</f>
        <v>638223</v>
      </c>
      <c r="G18" s="11">
        <f>G19+G20+G21</f>
        <v>0</v>
      </c>
      <c r="H18" s="11">
        <f>H19+H20+H21</f>
        <v>638223</v>
      </c>
      <c r="I18" s="11">
        <f>I19+I20+I21</f>
        <v>638223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319000</v>
      </c>
      <c r="E19" s="11">
        <v>239300</v>
      </c>
      <c r="F19" s="11">
        <f>G19+H19</f>
        <v>240710</v>
      </c>
      <c r="G19" s="11">
        <v>0</v>
      </c>
      <c r="H19" s="11">
        <v>240710</v>
      </c>
      <c r="I19" s="11">
        <v>240710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348000</v>
      </c>
      <c r="E20" s="11">
        <v>261000</v>
      </c>
      <c r="F20" s="11">
        <f>G20+H20</f>
        <v>253780</v>
      </c>
      <c r="G20" s="11">
        <v>0</v>
      </c>
      <c r="H20" s="11">
        <v>253780</v>
      </c>
      <c r="I20" s="11">
        <v>253780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180000</v>
      </c>
      <c r="E21" s="11">
        <v>180000</v>
      </c>
      <c r="F21" s="11">
        <f>G21+H21</f>
        <v>143733</v>
      </c>
      <c r="G21" s="11">
        <v>0</v>
      </c>
      <c r="H21" s="11">
        <v>143733</v>
      </c>
      <c r="I21" s="11">
        <v>143733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277</v>
      </c>
      <c r="B22" s="10" t="s">
        <v>56</v>
      </c>
      <c r="C22" s="10" t="s">
        <v>57</v>
      </c>
      <c r="D22" s="11">
        <f>D23</f>
        <v>267600</v>
      </c>
      <c r="E22" s="11">
        <f>E23</f>
        <v>244600</v>
      </c>
      <c r="F22" s="11">
        <f>G22+H22</f>
        <v>1238940</v>
      </c>
      <c r="G22" s="11">
        <f>G23</f>
        <v>948146</v>
      </c>
      <c r="H22" s="11">
        <f>H23</f>
        <v>290794</v>
      </c>
      <c r="I22" s="11">
        <f>I23</f>
        <v>201380</v>
      </c>
      <c r="J22" s="11">
        <f>J23</f>
        <v>0</v>
      </c>
      <c r="K22" s="11">
        <f>F22-I22-J22</f>
        <v>1037560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D24+D27+D31+D32</f>
        <v>267600</v>
      </c>
      <c r="E23" s="11">
        <f>E24+E27+E31+E32</f>
        <v>244600</v>
      </c>
      <c r="F23" s="11">
        <f>G23+H23</f>
        <v>1238940</v>
      </c>
      <c r="G23" s="11">
        <f>G24+G27+G31+G32</f>
        <v>948146</v>
      </c>
      <c r="H23" s="11">
        <f>H24+H27+H31+H32</f>
        <v>290794</v>
      </c>
      <c r="I23" s="11">
        <f>I24+I27+I31+I32</f>
        <v>201380</v>
      </c>
      <c r="J23" s="11">
        <f>J24+J27+J31+J32</f>
        <v>0</v>
      </c>
      <c r="K23" s="11">
        <f>F23-I23-J23</f>
        <v>1037560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50000</v>
      </c>
      <c r="E24" s="11">
        <f>E25+E26</f>
        <v>42000</v>
      </c>
      <c r="F24" s="11">
        <f>G24+H24</f>
        <v>99481</v>
      </c>
      <c r="G24" s="11">
        <f>G25+G26</f>
        <v>60387</v>
      </c>
      <c r="H24" s="11">
        <f>H25+H26</f>
        <v>39094</v>
      </c>
      <c r="I24" s="11">
        <f>I25+I26</f>
        <v>36369</v>
      </c>
      <c r="J24" s="11">
        <f>J25+J26</f>
        <v>0</v>
      </c>
      <c r="K24" s="11">
        <f>F24-I24-J24</f>
        <v>63112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38000</v>
      </c>
      <c r="E25" s="11">
        <v>30000</v>
      </c>
      <c r="F25" s="11">
        <f>G25+H25</f>
        <v>83280</v>
      </c>
      <c r="G25" s="11">
        <v>55736</v>
      </c>
      <c r="H25" s="11">
        <v>27544</v>
      </c>
      <c r="I25" s="11">
        <v>26350</v>
      </c>
      <c r="J25" s="11">
        <v>0</v>
      </c>
      <c r="K25" s="11">
        <f>F25-I25-J25</f>
        <v>56930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12000</v>
      </c>
      <c r="E26" s="11">
        <v>12000</v>
      </c>
      <c r="F26" s="11">
        <f>G26+H26</f>
        <v>16201</v>
      </c>
      <c r="G26" s="11">
        <v>4651</v>
      </c>
      <c r="H26" s="11">
        <v>11550</v>
      </c>
      <c r="I26" s="11">
        <v>10019</v>
      </c>
      <c r="J26" s="11">
        <v>0</v>
      </c>
      <c r="K26" s="11">
        <f>F26-I26-J26</f>
        <v>6182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206000</v>
      </c>
      <c r="E27" s="11">
        <f>E28+E29+E30</f>
        <v>191000</v>
      </c>
      <c r="F27" s="11">
        <f>G27+H27</f>
        <v>1137410</v>
      </c>
      <c r="G27" s="11">
        <f>G28+G29+G30</f>
        <v>887759</v>
      </c>
      <c r="H27" s="11">
        <f>H28+H29+H30</f>
        <v>249651</v>
      </c>
      <c r="I27" s="11">
        <f>I28+I29+I30</f>
        <v>162962</v>
      </c>
      <c r="J27" s="11">
        <f>J28+J29+J30</f>
        <v>0</v>
      </c>
      <c r="K27" s="11">
        <f>F27-I27-J27</f>
        <v>974448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75000</v>
      </c>
      <c r="E28" s="11">
        <v>60000</v>
      </c>
      <c r="F28" s="11">
        <f>G28+H28</f>
        <v>324645</v>
      </c>
      <c r="G28" s="11">
        <v>253226</v>
      </c>
      <c r="H28" s="11">
        <v>71419</v>
      </c>
      <c r="I28" s="11">
        <v>54342</v>
      </c>
      <c r="J28" s="11">
        <v>0</v>
      </c>
      <c r="K28" s="11">
        <f>F28-I28-J28</f>
        <v>270303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1000</v>
      </c>
      <c r="E29" s="11">
        <v>1000</v>
      </c>
      <c r="F29" s="11">
        <f>G29+H29</f>
        <v>1080</v>
      </c>
      <c r="G29" s="11">
        <v>69</v>
      </c>
      <c r="H29" s="11">
        <v>1011</v>
      </c>
      <c r="I29" s="11">
        <v>1013</v>
      </c>
      <c r="J29" s="11">
        <v>0</v>
      </c>
      <c r="K29" s="11">
        <f>F29-I29-J29</f>
        <v>67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130000</v>
      </c>
      <c r="E30" s="11">
        <v>130000</v>
      </c>
      <c r="F30" s="11">
        <f>G30+H30</f>
        <v>811685</v>
      </c>
      <c r="G30" s="11">
        <v>634464</v>
      </c>
      <c r="H30" s="11">
        <v>177221</v>
      </c>
      <c r="I30" s="11">
        <v>107607</v>
      </c>
      <c r="J30" s="11">
        <v>0</v>
      </c>
      <c r="K30" s="11">
        <f>F30-I30-J30</f>
        <v>704078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11500</v>
      </c>
      <c r="E31" s="11">
        <v>11500</v>
      </c>
      <c r="F31" s="11">
        <f>G31+H31</f>
        <v>1797</v>
      </c>
      <c r="G31" s="11">
        <v>0</v>
      </c>
      <c r="H31" s="11">
        <v>1797</v>
      </c>
      <c r="I31" s="11">
        <v>1797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100</v>
      </c>
      <c r="E32" s="11">
        <v>100</v>
      </c>
      <c r="F32" s="11">
        <f>G32+H32</f>
        <v>252</v>
      </c>
      <c r="G32" s="11">
        <v>0</v>
      </c>
      <c r="H32" s="11">
        <v>252</v>
      </c>
      <c r="I32" s="11">
        <v>252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D34+D38</f>
        <v>3965000</v>
      </c>
      <c r="E33" s="11">
        <f>E34+E38</f>
        <v>3050000</v>
      </c>
      <c r="F33" s="11">
        <f>G33+H33</f>
        <v>3293272</v>
      </c>
      <c r="G33" s="11">
        <f>G34+G38</f>
        <v>191316</v>
      </c>
      <c r="H33" s="11">
        <f>H34+H38</f>
        <v>3101956</v>
      </c>
      <c r="I33" s="11">
        <f>I34+I38</f>
        <v>3018358</v>
      </c>
      <c r="J33" s="11">
        <f>J34+J38</f>
        <v>0</v>
      </c>
      <c r="K33" s="11">
        <f>F33-I33-J33</f>
        <v>274914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3847000</v>
      </c>
      <c r="E34" s="11">
        <f>+E35+E36+E37</f>
        <v>2942000</v>
      </c>
      <c r="F34" s="11">
        <f>G34+H34</f>
        <v>2912771</v>
      </c>
      <c r="G34" s="11">
        <f>+G35+G36+G37</f>
        <v>0</v>
      </c>
      <c r="H34" s="11">
        <f>+H35+H36+H37</f>
        <v>2912771</v>
      </c>
      <c r="I34" s="11">
        <f>+I35+I36+I37</f>
        <v>2912771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278</v>
      </c>
      <c r="B35" s="10" t="s">
        <v>95</v>
      </c>
      <c r="C35" s="10" t="s">
        <v>96</v>
      </c>
      <c r="D35" s="11">
        <v>1856000</v>
      </c>
      <c r="E35" s="11">
        <v>1419000</v>
      </c>
      <c r="F35" s="11">
        <f>G35+H35</f>
        <v>1389771</v>
      </c>
      <c r="G35" s="11">
        <v>0</v>
      </c>
      <c r="H35" s="11">
        <v>1389771</v>
      </c>
      <c r="I35" s="11">
        <v>1389771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279</v>
      </c>
      <c r="B36" s="10" t="s">
        <v>98</v>
      </c>
      <c r="C36" s="10" t="s">
        <v>99</v>
      </c>
      <c r="D36" s="11">
        <v>40000</v>
      </c>
      <c r="E36" s="11">
        <v>31000</v>
      </c>
      <c r="F36" s="11">
        <f>G36+H36</f>
        <v>31000</v>
      </c>
      <c r="G36" s="11">
        <v>0</v>
      </c>
      <c r="H36" s="11">
        <v>31000</v>
      </c>
      <c r="I36" s="11">
        <v>31000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1951000</v>
      </c>
      <c r="E37" s="11">
        <v>1492000</v>
      </c>
      <c r="F37" s="11">
        <f>G37+H37</f>
        <v>1492000</v>
      </c>
      <c r="G37" s="11">
        <v>0</v>
      </c>
      <c r="H37" s="11">
        <v>1492000</v>
      </c>
      <c r="I37" s="11">
        <v>1492000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280</v>
      </c>
      <c r="B38" s="10" t="s">
        <v>104</v>
      </c>
      <c r="C38" s="10" t="s">
        <v>105</v>
      </c>
      <c r="D38" s="11">
        <f>D39+D42</f>
        <v>118000</v>
      </c>
      <c r="E38" s="11">
        <f>E39+E42</f>
        <v>108000</v>
      </c>
      <c r="F38" s="11">
        <f>G38+H38</f>
        <v>380501</v>
      </c>
      <c r="G38" s="11">
        <f>G39+G42</f>
        <v>191316</v>
      </c>
      <c r="H38" s="11">
        <f>H39+H42</f>
        <v>189185</v>
      </c>
      <c r="I38" s="11">
        <f>I39+I42</f>
        <v>105587</v>
      </c>
      <c r="J38" s="11">
        <f>J39+J42</f>
        <v>0</v>
      </c>
      <c r="K38" s="11">
        <f>F38-I38-J38</f>
        <v>274914</v>
      </c>
    </row>
    <row r="39" spans="1:11" s="6" customFormat="1" ht="22.5" x14ac:dyDescent="0.25">
      <c r="A39" s="10" t="s">
        <v>281</v>
      </c>
      <c r="B39" s="10" t="s">
        <v>107</v>
      </c>
      <c r="C39" s="10" t="s">
        <v>108</v>
      </c>
      <c r="D39" s="11">
        <f>D40+D41</f>
        <v>106000</v>
      </c>
      <c r="E39" s="11">
        <f>E40+E41</f>
        <v>96000</v>
      </c>
      <c r="F39" s="11">
        <f>G39+H39</f>
        <v>367031</v>
      </c>
      <c r="G39" s="11">
        <f>G40+G41</f>
        <v>191316</v>
      </c>
      <c r="H39" s="11">
        <f>H40+H41</f>
        <v>175715</v>
      </c>
      <c r="I39" s="11">
        <f>I40+I41</f>
        <v>92117</v>
      </c>
      <c r="J39" s="11">
        <f>J40+J41</f>
        <v>0</v>
      </c>
      <c r="K39" s="11">
        <f>F39-I39-J39</f>
        <v>274914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100000</v>
      </c>
      <c r="E40" s="11">
        <v>90000</v>
      </c>
      <c r="F40" s="11">
        <f>G40+H40</f>
        <v>356126</v>
      </c>
      <c r="G40" s="11">
        <v>191004</v>
      </c>
      <c r="H40" s="11">
        <v>165122</v>
      </c>
      <c r="I40" s="11">
        <v>89256</v>
      </c>
      <c r="J40" s="11">
        <v>0</v>
      </c>
      <c r="K40" s="11">
        <f>F40-I40-J40</f>
        <v>266870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6000</v>
      </c>
      <c r="E41" s="11">
        <v>6000</v>
      </c>
      <c r="F41" s="11">
        <f>G41+H41</f>
        <v>10905</v>
      </c>
      <c r="G41" s="11">
        <v>312</v>
      </c>
      <c r="H41" s="11">
        <v>10593</v>
      </c>
      <c r="I41" s="11">
        <v>2861</v>
      </c>
      <c r="J41" s="11">
        <v>0</v>
      </c>
      <c r="K41" s="11">
        <f>F41-I41-J41</f>
        <v>8044</v>
      </c>
    </row>
    <row r="42" spans="1:11" s="6" customFormat="1" ht="33" x14ac:dyDescent="0.25">
      <c r="A42" s="10" t="s">
        <v>112</v>
      </c>
      <c r="B42" s="10" t="s">
        <v>116</v>
      </c>
      <c r="C42" s="10" t="s">
        <v>117</v>
      </c>
      <c r="D42" s="11">
        <v>12000</v>
      </c>
      <c r="E42" s="11">
        <v>12000</v>
      </c>
      <c r="F42" s="11">
        <f>G42+H42</f>
        <v>13470</v>
      </c>
      <c r="G42" s="11">
        <v>0</v>
      </c>
      <c r="H42" s="11">
        <v>13470</v>
      </c>
      <c r="I42" s="11">
        <v>13470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282</v>
      </c>
      <c r="B43" s="10" t="s">
        <v>119</v>
      </c>
      <c r="C43" s="10" t="s">
        <v>120</v>
      </c>
      <c r="D43" s="11">
        <f>D44</f>
        <v>15000</v>
      </c>
      <c r="E43" s="11">
        <f>E44</f>
        <v>15000</v>
      </c>
      <c r="F43" s="11">
        <f>G43+H43</f>
        <v>7734</v>
      </c>
      <c r="G43" s="11">
        <f>G44</f>
        <v>0</v>
      </c>
      <c r="H43" s="11">
        <f>H44</f>
        <v>7734</v>
      </c>
      <c r="I43" s="11">
        <f>I44</f>
        <v>7734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</f>
        <v>15000</v>
      </c>
      <c r="E44" s="11">
        <f>E45</f>
        <v>15000</v>
      </c>
      <c r="F44" s="11">
        <f>G44+H44</f>
        <v>7734</v>
      </c>
      <c r="G44" s="11">
        <f>G45</f>
        <v>0</v>
      </c>
      <c r="H44" s="11">
        <f>H45</f>
        <v>7734</v>
      </c>
      <c r="I44" s="11">
        <f>I45</f>
        <v>7734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v>15000</v>
      </c>
      <c r="E45" s="11">
        <v>15000</v>
      </c>
      <c r="F45" s="11">
        <f>G45+H45</f>
        <v>7734</v>
      </c>
      <c r="G45" s="11">
        <v>0</v>
      </c>
      <c r="H45" s="11">
        <v>7734</v>
      </c>
      <c r="I45" s="11">
        <v>7734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D47+D52</f>
        <v>293000</v>
      </c>
      <c r="E46" s="11">
        <f>E47+E52</f>
        <v>185500</v>
      </c>
      <c r="F46" s="11">
        <f>G46+H46</f>
        <v>1022766</v>
      </c>
      <c r="G46" s="11">
        <f>G47+G52</f>
        <v>957339</v>
      </c>
      <c r="H46" s="11">
        <f>H47+H52</f>
        <v>65427</v>
      </c>
      <c r="I46" s="11">
        <f>I47+I52</f>
        <v>-31956</v>
      </c>
      <c r="J46" s="11">
        <f>J47+J52</f>
        <v>0</v>
      </c>
      <c r="K46" s="11">
        <f>F46-I46-J46</f>
        <v>1054722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D48</f>
        <v>30000</v>
      </c>
      <c r="E47" s="11">
        <f>E48</f>
        <v>30000</v>
      </c>
      <c r="F47" s="11">
        <f>G47+H47</f>
        <v>58398</v>
      </c>
      <c r="G47" s="11">
        <f>G48</f>
        <v>27046</v>
      </c>
      <c r="H47" s="11">
        <f>H48</f>
        <v>31352</v>
      </c>
      <c r="I47" s="11">
        <f>I48</f>
        <v>25852</v>
      </c>
      <c r="J47" s="11">
        <f>J48</f>
        <v>0</v>
      </c>
      <c r="K47" s="11">
        <f>F47-I47-J47</f>
        <v>32546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+D49+D51</f>
        <v>30000</v>
      </c>
      <c r="E48" s="11">
        <f>+E49+E51</f>
        <v>30000</v>
      </c>
      <c r="F48" s="11">
        <f>G48+H48</f>
        <v>58398</v>
      </c>
      <c r="G48" s="11">
        <f>+G49+G51</f>
        <v>27046</v>
      </c>
      <c r="H48" s="11">
        <f>+H49+H51</f>
        <v>31352</v>
      </c>
      <c r="I48" s="11">
        <f>+I49+I51</f>
        <v>25852</v>
      </c>
      <c r="J48" s="11">
        <f>+J49+J51</f>
        <v>0</v>
      </c>
      <c r="K48" s="11">
        <f>F48-I48-J48</f>
        <v>32546</v>
      </c>
    </row>
    <row r="49" spans="1:11" s="6" customFormat="1" x14ac:dyDescent="0.25">
      <c r="A49" s="10" t="s">
        <v>283</v>
      </c>
      <c r="B49" s="10" t="s">
        <v>137</v>
      </c>
      <c r="C49" s="10" t="s">
        <v>138</v>
      </c>
      <c r="D49" s="11">
        <f>+D50</f>
        <v>0</v>
      </c>
      <c r="E49" s="11">
        <f>+E50</f>
        <v>0</v>
      </c>
      <c r="F49" s="11">
        <f>G49+H49</f>
        <v>58398</v>
      </c>
      <c r="G49" s="11">
        <f>+G50</f>
        <v>27046</v>
      </c>
      <c r="H49" s="11">
        <f>+H50</f>
        <v>31352</v>
      </c>
      <c r="I49" s="11">
        <f>+I50</f>
        <v>25852</v>
      </c>
      <c r="J49" s="11">
        <f>+J50</f>
        <v>0</v>
      </c>
      <c r="K49" s="11">
        <f>F49-I49-J49</f>
        <v>32546</v>
      </c>
    </row>
    <row r="50" spans="1:11" s="6" customFormat="1" ht="22.5" x14ac:dyDescent="0.25">
      <c r="A50" s="10" t="s">
        <v>284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58398</v>
      </c>
      <c r="G50" s="11">
        <v>27046</v>
      </c>
      <c r="H50" s="11">
        <v>31352</v>
      </c>
      <c r="I50" s="11">
        <v>25852</v>
      </c>
      <c r="J50" s="11">
        <v>0</v>
      </c>
      <c r="K50" s="11">
        <f>F50-I50-J50</f>
        <v>32546</v>
      </c>
    </row>
    <row r="51" spans="1:11" s="6" customFormat="1" x14ac:dyDescent="0.25">
      <c r="A51" s="10" t="s">
        <v>285</v>
      </c>
      <c r="B51" s="10" t="s">
        <v>143</v>
      </c>
      <c r="C51" s="10" t="s">
        <v>144</v>
      </c>
      <c r="D51" s="11">
        <v>30000</v>
      </c>
      <c r="E51" s="11">
        <v>30000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286</v>
      </c>
      <c r="B52" s="10" t="s">
        <v>146</v>
      </c>
      <c r="C52" s="10" t="s">
        <v>147</v>
      </c>
      <c r="D52" s="11">
        <f>D53+D56+D59+D62+D64</f>
        <v>263000</v>
      </c>
      <c r="E52" s="11">
        <f>E53+E56+E59+E62+E64</f>
        <v>155500</v>
      </c>
      <c r="F52" s="11">
        <f>G52+H52</f>
        <v>964368</v>
      </c>
      <c r="G52" s="11">
        <f>G53+G56+G59+G62+G64</f>
        <v>930293</v>
      </c>
      <c r="H52" s="11">
        <f>H53+H56+H59+H62+H64</f>
        <v>34075</v>
      </c>
      <c r="I52" s="11">
        <f>I53+I56+I59+I62+I64</f>
        <v>-57808</v>
      </c>
      <c r="J52" s="11">
        <f>J53+J56+J59+J62+J64</f>
        <v>0</v>
      </c>
      <c r="K52" s="11">
        <f>F52-I52-J52</f>
        <v>1022176</v>
      </c>
    </row>
    <row r="53" spans="1:11" s="6" customFormat="1" ht="43.5" x14ac:dyDescent="0.25">
      <c r="A53" s="10" t="s">
        <v>287</v>
      </c>
      <c r="B53" s="10" t="s">
        <v>149</v>
      </c>
      <c r="C53" s="10" t="s">
        <v>150</v>
      </c>
      <c r="D53" s="11">
        <f>+D54+D55</f>
        <v>85000</v>
      </c>
      <c r="E53" s="11">
        <f>+E54+E55</f>
        <v>60000</v>
      </c>
      <c r="F53" s="11">
        <f>G53+H53</f>
        <v>0</v>
      </c>
      <c r="G53" s="11">
        <f>+G54+G55</f>
        <v>0</v>
      </c>
      <c r="H53" s="11">
        <f>+H54+H55</f>
        <v>0</v>
      </c>
      <c r="I53" s="11">
        <f>+I54+I55</f>
        <v>0</v>
      </c>
      <c r="J53" s="11">
        <f>+J54+J55</f>
        <v>0</v>
      </c>
      <c r="K53" s="11">
        <f>F53-I53-J53</f>
        <v>0</v>
      </c>
    </row>
    <row r="54" spans="1:11" s="6" customFormat="1" ht="22.5" x14ac:dyDescent="0.25">
      <c r="A54" s="10" t="s">
        <v>288</v>
      </c>
      <c r="B54" s="10" t="s">
        <v>152</v>
      </c>
      <c r="C54" s="10" t="s">
        <v>153</v>
      </c>
      <c r="D54" s="11">
        <v>40000</v>
      </c>
      <c r="E54" s="11">
        <v>30000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155</v>
      </c>
      <c r="C55" s="10" t="s">
        <v>156</v>
      </c>
      <c r="D55" s="11">
        <v>45000</v>
      </c>
      <c r="E55" s="11">
        <v>30000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289</v>
      </c>
      <c r="B56" s="10" t="s">
        <v>158</v>
      </c>
      <c r="C56" s="10" t="s">
        <v>159</v>
      </c>
      <c r="D56" s="11">
        <f>D57+D58</f>
        <v>12000</v>
      </c>
      <c r="E56" s="11">
        <f>E57+E58</f>
        <v>12000</v>
      </c>
      <c r="F56" s="11">
        <f>G56+H56</f>
        <v>-1651</v>
      </c>
      <c r="G56" s="11">
        <f>G57+G58</f>
        <v>0</v>
      </c>
      <c r="H56" s="11">
        <f>H57+H58</f>
        <v>-1651</v>
      </c>
      <c r="I56" s="11">
        <f>I57+I58</f>
        <v>-1651</v>
      </c>
      <c r="J56" s="11">
        <f>J57+J58</f>
        <v>0</v>
      </c>
      <c r="K56" s="11">
        <f>F56-I56-J56</f>
        <v>0</v>
      </c>
    </row>
    <row r="57" spans="1:11" s="6" customFormat="1" x14ac:dyDescent="0.25">
      <c r="A57" s="10" t="s">
        <v>154</v>
      </c>
      <c r="B57" s="10" t="s">
        <v>161</v>
      </c>
      <c r="C57" s="10" t="s">
        <v>162</v>
      </c>
      <c r="D57" s="11">
        <v>6000</v>
      </c>
      <c r="E57" s="11">
        <v>6000</v>
      </c>
      <c r="F57" s="11">
        <f>G57+H57</f>
        <v>1581</v>
      </c>
      <c r="G57" s="11">
        <v>0</v>
      </c>
      <c r="H57" s="11">
        <v>1581</v>
      </c>
      <c r="I57" s="11">
        <v>1581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157</v>
      </c>
      <c r="B58" s="10" t="s">
        <v>164</v>
      </c>
      <c r="C58" s="10" t="s">
        <v>165</v>
      </c>
      <c r="D58" s="11">
        <v>6000</v>
      </c>
      <c r="E58" s="11">
        <v>6000</v>
      </c>
      <c r="F58" s="11">
        <f>G58+H58</f>
        <v>-3232</v>
      </c>
      <c r="G58" s="11">
        <v>0</v>
      </c>
      <c r="H58" s="11">
        <v>-3232</v>
      </c>
      <c r="I58" s="11">
        <v>-3232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160</v>
      </c>
      <c r="B59" s="10" t="s">
        <v>167</v>
      </c>
      <c r="C59" s="10" t="s">
        <v>168</v>
      </c>
      <c r="D59" s="11">
        <f>D60</f>
        <v>125000</v>
      </c>
      <c r="E59" s="11">
        <f>E60</f>
        <v>95000</v>
      </c>
      <c r="F59" s="11">
        <f>G59+H59</f>
        <v>886222</v>
      </c>
      <c r="G59" s="11">
        <f>G60</f>
        <v>772272</v>
      </c>
      <c r="H59" s="11">
        <f>H60</f>
        <v>113950</v>
      </c>
      <c r="I59" s="11">
        <f>I60</f>
        <v>88714</v>
      </c>
      <c r="J59" s="11">
        <f>J60</f>
        <v>0</v>
      </c>
      <c r="K59" s="11">
        <f>F59-I59-J59</f>
        <v>797508</v>
      </c>
    </row>
    <row r="60" spans="1:11" s="6" customFormat="1" ht="22.5" x14ac:dyDescent="0.25">
      <c r="A60" s="10" t="s">
        <v>163</v>
      </c>
      <c r="B60" s="10" t="s">
        <v>170</v>
      </c>
      <c r="C60" s="10" t="s">
        <v>171</v>
      </c>
      <c r="D60" s="11">
        <f>D61</f>
        <v>125000</v>
      </c>
      <c r="E60" s="11">
        <f>E61</f>
        <v>95000</v>
      </c>
      <c r="F60" s="11">
        <f>G60+H60</f>
        <v>886222</v>
      </c>
      <c r="G60" s="11">
        <f>G61</f>
        <v>772272</v>
      </c>
      <c r="H60" s="11">
        <f>H61</f>
        <v>113950</v>
      </c>
      <c r="I60" s="11">
        <f>I61</f>
        <v>88714</v>
      </c>
      <c r="J60" s="11">
        <f>J61</f>
        <v>0</v>
      </c>
      <c r="K60" s="11">
        <f>F60-I60-J60</f>
        <v>797508</v>
      </c>
    </row>
    <row r="61" spans="1:11" s="6" customFormat="1" ht="22.5" x14ac:dyDescent="0.25">
      <c r="A61" s="10" t="s">
        <v>166</v>
      </c>
      <c r="B61" s="10" t="s">
        <v>173</v>
      </c>
      <c r="C61" s="10" t="s">
        <v>174</v>
      </c>
      <c r="D61" s="11">
        <v>125000</v>
      </c>
      <c r="E61" s="11">
        <v>95000</v>
      </c>
      <c r="F61" s="11">
        <f>G61+H61</f>
        <v>886222</v>
      </c>
      <c r="G61" s="11">
        <v>772272</v>
      </c>
      <c r="H61" s="11">
        <v>113950</v>
      </c>
      <c r="I61" s="11">
        <v>88714</v>
      </c>
      <c r="J61" s="11">
        <v>0</v>
      </c>
      <c r="K61" s="11">
        <f>F61-I61-J61</f>
        <v>797508</v>
      </c>
    </row>
    <row r="62" spans="1:11" s="6" customFormat="1" ht="33" x14ac:dyDescent="0.25">
      <c r="A62" s="10" t="s">
        <v>290</v>
      </c>
      <c r="B62" s="10" t="s">
        <v>176</v>
      </c>
      <c r="C62" s="10" t="s">
        <v>177</v>
      </c>
      <c r="D62" s="11">
        <f>+D63</f>
        <v>170000</v>
      </c>
      <c r="E62" s="11">
        <f>+E63</f>
        <v>127500</v>
      </c>
      <c r="F62" s="11">
        <f>G62+H62</f>
        <v>329961</v>
      </c>
      <c r="G62" s="11">
        <f>+G63</f>
        <v>158021</v>
      </c>
      <c r="H62" s="11">
        <f>+H63</f>
        <v>171940</v>
      </c>
      <c r="I62" s="11">
        <f>+I63</f>
        <v>105293</v>
      </c>
      <c r="J62" s="11">
        <f>+J63</f>
        <v>0</v>
      </c>
      <c r="K62" s="11">
        <f>F62-I62-J62</f>
        <v>224668</v>
      </c>
    </row>
    <row r="63" spans="1:11" s="6" customFormat="1" x14ac:dyDescent="0.25">
      <c r="A63" s="10" t="s">
        <v>291</v>
      </c>
      <c r="B63" s="10" t="s">
        <v>179</v>
      </c>
      <c r="C63" s="10" t="s">
        <v>180</v>
      </c>
      <c r="D63" s="11">
        <v>170000</v>
      </c>
      <c r="E63" s="11">
        <v>127500</v>
      </c>
      <c r="F63" s="11">
        <f>G63+H63</f>
        <v>329961</v>
      </c>
      <c r="G63" s="11">
        <v>158021</v>
      </c>
      <c r="H63" s="11">
        <v>171940</v>
      </c>
      <c r="I63" s="11">
        <v>105293</v>
      </c>
      <c r="J63" s="11">
        <v>0</v>
      </c>
      <c r="K63" s="11">
        <f>F63-I63-J63</f>
        <v>224668</v>
      </c>
    </row>
    <row r="64" spans="1:11" s="6" customFormat="1" ht="22.5" x14ac:dyDescent="0.25">
      <c r="A64" s="10" t="s">
        <v>292</v>
      </c>
      <c r="B64" s="10" t="s">
        <v>182</v>
      </c>
      <c r="C64" s="10" t="s">
        <v>183</v>
      </c>
      <c r="D64" s="11">
        <f>D65+D66</f>
        <v>-129000</v>
      </c>
      <c r="E64" s="11">
        <f>E65+E66</f>
        <v>-139000</v>
      </c>
      <c r="F64" s="11">
        <f>G64+H64</f>
        <v>-250164</v>
      </c>
      <c r="G64" s="11">
        <f>G65+G66</f>
        <v>0</v>
      </c>
      <c r="H64" s="11">
        <f>H65+H66</f>
        <v>-250164</v>
      </c>
      <c r="I64" s="11">
        <f>I65+I66</f>
        <v>-250164</v>
      </c>
      <c r="J64" s="11">
        <f>J65+J66</f>
        <v>0</v>
      </c>
      <c r="K64" s="11">
        <f>F64-I64-J64</f>
        <v>0</v>
      </c>
    </row>
    <row r="65" spans="1:12" s="6" customFormat="1" x14ac:dyDescent="0.25">
      <c r="A65" s="10" t="s">
        <v>293</v>
      </c>
      <c r="B65" s="10" t="s">
        <v>185</v>
      </c>
      <c r="C65" s="10" t="s">
        <v>186</v>
      </c>
      <c r="D65" s="11">
        <v>40000</v>
      </c>
      <c r="E65" s="11">
        <v>30000</v>
      </c>
      <c r="F65" s="11">
        <f>G65+H65</f>
        <v>15000</v>
      </c>
      <c r="G65" s="11">
        <v>0</v>
      </c>
      <c r="H65" s="11">
        <v>15000</v>
      </c>
      <c r="I65" s="11">
        <v>15000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294</v>
      </c>
      <c r="B66" s="10" t="s">
        <v>188</v>
      </c>
      <c r="C66" s="10" t="s">
        <v>189</v>
      </c>
      <c r="D66" s="11">
        <v>-169000</v>
      </c>
      <c r="E66" s="11">
        <v>-169000</v>
      </c>
      <c r="F66" s="11">
        <f>G66+H66</f>
        <v>-265164</v>
      </c>
      <c r="G66" s="11">
        <v>0</v>
      </c>
      <c r="H66" s="11">
        <v>-265164</v>
      </c>
      <c r="I66" s="11">
        <v>-265164</v>
      </c>
      <c r="J66" s="11">
        <v>0</v>
      </c>
      <c r="K66" s="11">
        <f>F66-I66-J66</f>
        <v>0</v>
      </c>
    </row>
    <row r="67" spans="1:12" s="6" customFormat="1" x14ac:dyDescent="0.25">
      <c r="A67" s="10" t="s">
        <v>295</v>
      </c>
      <c r="B67" s="10" t="s">
        <v>206</v>
      </c>
      <c r="C67" s="10" t="s">
        <v>207</v>
      </c>
      <c r="D67" s="11">
        <f>D68</f>
        <v>164000</v>
      </c>
      <c r="E67" s="11">
        <f>E68</f>
        <v>149000</v>
      </c>
      <c r="F67" s="11">
        <f>G67+H67</f>
        <v>116670</v>
      </c>
      <c r="G67" s="11">
        <f>G68</f>
        <v>0</v>
      </c>
      <c r="H67" s="11">
        <f>H68</f>
        <v>116670</v>
      </c>
      <c r="I67" s="11">
        <f>I68</f>
        <v>116670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296</v>
      </c>
      <c r="B68" s="10" t="s">
        <v>209</v>
      </c>
      <c r="C68" s="10" t="s">
        <v>210</v>
      </c>
      <c r="D68" s="11">
        <f>D69+D71</f>
        <v>164000</v>
      </c>
      <c r="E68" s="11">
        <f>E69+E71</f>
        <v>149000</v>
      </c>
      <c r="F68" s="11">
        <f>G68+H68</f>
        <v>116670</v>
      </c>
      <c r="G68" s="11">
        <f>G69+G71</f>
        <v>0</v>
      </c>
      <c r="H68" s="11">
        <f>H69+H71</f>
        <v>116670</v>
      </c>
      <c r="I68" s="11">
        <f>I69+I71</f>
        <v>116670</v>
      </c>
      <c r="J68" s="11">
        <f>J69+J71</f>
        <v>0</v>
      </c>
      <c r="K68" s="11">
        <f>F68-I68-J68</f>
        <v>0</v>
      </c>
    </row>
    <row r="69" spans="1:12" s="6" customFormat="1" ht="96" x14ac:dyDescent="0.25">
      <c r="A69" s="10" t="s">
        <v>297</v>
      </c>
      <c r="B69" s="10" t="s">
        <v>212</v>
      </c>
      <c r="C69" s="10" t="s">
        <v>213</v>
      </c>
      <c r="D69" s="11">
        <f>+D70</f>
        <v>105000</v>
      </c>
      <c r="E69" s="11">
        <f>+E70</f>
        <v>90000</v>
      </c>
      <c r="F69" s="11">
        <f>G69+H69</f>
        <v>69624</v>
      </c>
      <c r="G69" s="11">
        <f>+G70</f>
        <v>0</v>
      </c>
      <c r="H69" s="11">
        <f>+H70</f>
        <v>69624</v>
      </c>
      <c r="I69" s="11">
        <f>+I70</f>
        <v>69624</v>
      </c>
      <c r="J69" s="11">
        <f>+J70</f>
        <v>0</v>
      </c>
      <c r="K69" s="11">
        <f>F69-I69-J69</f>
        <v>0</v>
      </c>
    </row>
    <row r="70" spans="1:12" s="6" customFormat="1" ht="43.5" x14ac:dyDescent="0.25">
      <c r="A70" s="10" t="s">
        <v>298</v>
      </c>
      <c r="B70" s="10" t="s">
        <v>218</v>
      </c>
      <c r="C70" s="10" t="s">
        <v>219</v>
      </c>
      <c r="D70" s="11">
        <v>105000</v>
      </c>
      <c r="E70" s="11">
        <v>90000</v>
      </c>
      <c r="F70" s="11">
        <f>G70+H70</f>
        <v>69624</v>
      </c>
      <c r="G70" s="11">
        <v>0</v>
      </c>
      <c r="H70" s="11">
        <v>69624</v>
      </c>
      <c r="I70" s="11">
        <v>69624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299</v>
      </c>
      <c r="B71" s="10" t="s">
        <v>242</v>
      </c>
      <c r="C71" s="10" t="s">
        <v>243</v>
      </c>
      <c r="D71" s="11">
        <f>+D72</f>
        <v>59000</v>
      </c>
      <c r="E71" s="11">
        <f>+E72</f>
        <v>59000</v>
      </c>
      <c r="F71" s="11">
        <f>G71+H71</f>
        <v>47046</v>
      </c>
      <c r="G71" s="11">
        <f>+G72</f>
        <v>0</v>
      </c>
      <c r="H71" s="11">
        <f>+H72</f>
        <v>47046</v>
      </c>
      <c r="I71" s="11">
        <f>+I72</f>
        <v>47046</v>
      </c>
      <c r="J71" s="11">
        <f>+J72</f>
        <v>0</v>
      </c>
      <c r="K71" s="11">
        <f>F71-I71-J71</f>
        <v>0</v>
      </c>
    </row>
    <row r="72" spans="1:12" s="6" customFormat="1" ht="43.5" x14ac:dyDescent="0.25">
      <c r="A72" s="10" t="s">
        <v>300</v>
      </c>
      <c r="B72" s="10" t="s">
        <v>245</v>
      </c>
      <c r="C72" s="10" t="s">
        <v>246</v>
      </c>
      <c r="D72" s="11">
        <v>59000</v>
      </c>
      <c r="E72" s="11">
        <v>59000</v>
      </c>
      <c r="F72" s="11">
        <f>G72+H72</f>
        <v>47046</v>
      </c>
      <c r="G72" s="11">
        <v>0</v>
      </c>
      <c r="H72" s="11">
        <v>47046</v>
      </c>
      <c r="I72" s="11">
        <v>47046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267</v>
      </c>
      <c r="B74" s="13"/>
      <c r="C74" s="13"/>
      <c r="D74" s="13"/>
      <c r="E74" s="13" t="s">
        <v>269</v>
      </c>
      <c r="F74" s="13"/>
      <c r="G74" s="13"/>
      <c r="H74" s="13"/>
      <c r="I74" s="13" t="s">
        <v>271</v>
      </c>
      <c r="J74" s="13"/>
      <c r="K74" s="13"/>
      <c r="L74" s="13"/>
    </row>
    <row r="75" spans="1:12" x14ac:dyDescent="0.25">
      <c r="A75" s="3" t="s">
        <v>268</v>
      </c>
      <c r="B75" s="3"/>
      <c r="C75" s="3"/>
      <c r="D75" s="3"/>
      <c r="E75" s="3" t="s">
        <v>270</v>
      </c>
      <c r="F75" s="3"/>
      <c r="G75" s="3"/>
      <c r="H75" s="3"/>
      <c r="I75" s="3" t="s">
        <v>272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301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302</v>
      </c>
      <c r="C11" s="10" t="s">
        <v>21</v>
      </c>
      <c r="D11" s="11">
        <f>D12+D17+D21+D32</f>
        <v>7070400</v>
      </c>
      <c r="E11" s="11">
        <f>E12+E17+E21+E32</f>
        <v>7050300</v>
      </c>
      <c r="F11" s="11">
        <f>G11+H11</f>
        <v>4336388</v>
      </c>
      <c r="G11" s="11">
        <f>G12+G17+G21+G32</f>
        <v>0</v>
      </c>
      <c r="H11" s="11">
        <f>H12+H17+H21+H32</f>
        <v>4336388</v>
      </c>
      <c r="I11" s="11">
        <f>I12+I17+I21+I32</f>
        <v>4336388</v>
      </c>
      <c r="J11" s="11">
        <f>J12+J17+J21+J32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169000</v>
      </c>
      <c r="E12" s="11">
        <f>+E13</f>
        <v>169000</v>
      </c>
      <c r="F12" s="11">
        <f>G12+H12</f>
        <v>265164</v>
      </c>
      <c r="G12" s="11">
        <f>+G13</f>
        <v>0</v>
      </c>
      <c r="H12" s="11">
        <f>+H13</f>
        <v>265164</v>
      </c>
      <c r="I12" s="11">
        <f>+I13</f>
        <v>265164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303</v>
      </c>
      <c r="B13" s="10" t="s">
        <v>128</v>
      </c>
      <c r="C13" s="10" t="s">
        <v>129</v>
      </c>
      <c r="D13" s="11">
        <f>+D14</f>
        <v>169000</v>
      </c>
      <c r="E13" s="11">
        <f>+E14</f>
        <v>169000</v>
      </c>
      <c r="F13" s="11">
        <f>G13+H13</f>
        <v>265164</v>
      </c>
      <c r="G13" s="11">
        <f>+G14</f>
        <v>0</v>
      </c>
      <c r="H13" s="11">
        <f>+H14</f>
        <v>265164</v>
      </c>
      <c r="I13" s="11">
        <f>+I14</f>
        <v>265164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275</v>
      </c>
      <c r="B14" s="10" t="s">
        <v>146</v>
      </c>
      <c r="C14" s="10" t="s">
        <v>147</v>
      </c>
      <c r="D14" s="11">
        <f>+D15</f>
        <v>169000</v>
      </c>
      <c r="E14" s="11">
        <f>+E15</f>
        <v>169000</v>
      </c>
      <c r="F14" s="11">
        <f>G14+H14</f>
        <v>265164</v>
      </c>
      <c r="G14" s="11">
        <f>+G15</f>
        <v>0</v>
      </c>
      <c r="H14" s="11">
        <f>+H15</f>
        <v>265164</v>
      </c>
      <c r="I14" s="11">
        <f>+I15</f>
        <v>265164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304</v>
      </c>
      <c r="B15" s="10" t="s">
        <v>182</v>
      </c>
      <c r="C15" s="10" t="s">
        <v>183</v>
      </c>
      <c r="D15" s="11">
        <f>+D16</f>
        <v>169000</v>
      </c>
      <c r="E15" s="11">
        <f>+E16</f>
        <v>169000</v>
      </c>
      <c r="F15" s="11">
        <f>G15+H15</f>
        <v>265164</v>
      </c>
      <c r="G15" s="11">
        <f>+G16</f>
        <v>0</v>
      </c>
      <c r="H15" s="11">
        <f>+H16</f>
        <v>265164</v>
      </c>
      <c r="I15" s="11">
        <f>+I16</f>
        <v>265164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305</v>
      </c>
      <c r="B16" s="10" t="s">
        <v>191</v>
      </c>
      <c r="C16" s="10" t="s">
        <v>192</v>
      </c>
      <c r="D16" s="11">
        <v>169000</v>
      </c>
      <c r="E16" s="11">
        <v>169000</v>
      </c>
      <c r="F16" s="11">
        <f>G16+H16</f>
        <v>265164</v>
      </c>
      <c r="G16" s="11">
        <v>0</v>
      </c>
      <c r="H16" s="11">
        <v>265164</v>
      </c>
      <c r="I16" s="11">
        <v>265164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73</v>
      </c>
      <c r="B17" s="10" t="s">
        <v>194</v>
      </c>
      <c r="C17" s="10" t="s">
        <v>195</v>
      </c>
      <c r="D17" s="11">
        <f>D18</f>
        <v>0</v>
      </c>
      <c r="E17" s="11">
        <f>E18</f>
        <v>0</v>
      </c>
      <c r="F17" s="11">
        <f>G17+H17</f>
        <v>60535</v>
      </c>
      <c r="G17" s="11">
        <f>G18</f>
        <v>0</v>
      </c>
      <c r="H17" s="11">
        <f>H18</f>
        <v>60535</v>
      </c>
      <c r="I17" s="11">
        <f>I18</f>
        <v>60535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76</v>
      </c>
      <c r="B18" s="10" t="s">
        <v>197</v>
      </c>
      <c r="C18" s="10" t="s">
        <v>198</v>
      </c>
      <c r="D18" s="11">
        <f>+D19+D20</f>
        <v>0</v>
      </c>
      <c r="E18" s="11">
        <f>+E19+E20</f>
        <v>0</v>
      </c>
      <c r="F18" s="11">
        <f>G18+H18</f>
        <v>60535</v>
      </c>
      <c r="G18" s="11">
        <f>+G19+G20</f>
        <v>0</v>
      </c>
      <c r="H18" s="11">
        <f>+H19+H20</f>
        <v>60535</v>
      </c>
      <c r="I18" s="11">
        <f>+I19+I20</f>
        <v>60535</v>
      </c>
      <c r="J18" s="11">
        <f>+J19+J20</f>
        <v>0</v>
      </c>
      <c r="K18" s="11">
        <f>F18-I18-J18</f>
        <v>0</v>
      </c>
    </row>
    <row r="19" spans="1:11" s="6" customFormat="1" ht="33" x14ac:dyDescent="0.25">
      <c r="A19" s="10" t="s">
        <v>82</v>
      </c>
      <c r="B19" s="10" t="s">
        <v>200</v>
      </c>
      <c r="C19" s="10" t="s">
        <v>201</v>
      </c>
      <c r="D19" s="11">
        <v>0</v>
      </c>
      <c r="E19" s="11">
        <v>0</v>
      </c>
      <c r="F19" s="11">
        <f>G19+H19</f>
        <v>25335</v>
      </c>
      <c r="G19" s="11">
        <v>0</v>
      </c>
      <c r="H19" s="11">
        <v>25335</v>
      </c>
      <c r="I19" s="11">
        <v>25335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85</v>
      </c>
      <c r="B20" s="10" t="s">
        <v>203</v>
      </c>
      <c r="C20" s="10" t="s">
        <v>204</v>
      </c>
      <c r="D20" s="11">
        <v>0</v>
      </c>
      <c r="E20" s="11">
        <v>0</v>
      </c>
      <c r="F20" s="11">
        <f>G20+H20</f>
        <v>35200</v>
      </c>
      <c r="G20" s="11">
        <v>0</v>
      </c>
      <c r="H20" s="11">
        <v>35200</v>
      </c>
      <c r="I20" s="11">
        <v>35200</v>
      </c>
      <c r="J20" s="11">
        <v>0</v>
      </c>
      <c r="K20" s="11">
        <f>F20-I20-J20</f>
        <v>0</v>
      </c>
    </row>
    <row r="21" spans="1:11" s="6" customFormat="1" x14ac:dyDescent="0.25">
      <c r="A21" s="10" t="s">
        <v>279</v>
      </c>
      <c r="B21" s="10" t="s">
        <v>206</v>
      </c>
      <c r="C21" s="10" t="s">
        <v>207</v>
      </c>
      <c r="D21" s="11">
        <f>D22</f>
        <v>6433200</v>
      </c>
      <c r="E21" s="11">
        <f>E22</f>
        <v>6413100</v>
      </c>
      <c r="F21" s="11">
        <f>G21+H21</f>
        <v>3870346</v>
      </c>
      <c r="G21" s="11">
        <f>G22</f>
        <v>0</v>
      </c>
      <c r="H21" s="11">
        <f>H22</f>
        <v>3870346</v>
      </c>
      <c r="I21" s="11">
        <f>I22</f>
        <v>3870346</v>
      </c>
      <c r="J21" s="11">
        <f>J22</f>
        <v>0</v>
      </c>
      <c r="K21" s="11">
        <f>F21-I21-J21</f>
        <v>0</v>
      </c>
    </row>
    <row r="22" spans="1:11" s="6" customFormat="1" ht="22.5" x14ac:dyDescent="0.25">
      <c r="A22" s="10" t="s">
        <v>97</v>
      </c>
      <c r="B22" s="10" t="s">
        <v>209</v>
      </c>
      <c r="C22" s="10" t="s">
        <v>210</v>
      </c>
      <c r="D22" s="11">
        <f>D23</f>
        <v>6433200</v>
      </c>
      <c r="E22" s="11">
        <f>E23</f>
        <v>6413100</v>
      </c>
      <c r="F22" s="11">
        <f>G22+H22</f>
        <v>3870346</v>
      </c>
      <c r="G22" s="11">
        <f>G23</f>
        <v>0</v>
      </c>
      <c r="H22" s="11">
        <f>H23</f>
        <v>3870346</v>
      </c>
      <c r="I22" s="11">
        <f>I23</f>
        <v>3870346</v>
      </c>
      <c r="J22" s="11">
        <f>J23</f>
        <v>0</v>
      </c>
      <c r="K22" s="11">
        <f>F22-I22-J22</f>
        <v>0</v>
      </c>
    </row>
    <row r="23" spans="1:11" s="6" customFormat="1" ht="96" x14ac:dyDescent="0.25">
      <c r="A23" s="10" t="s">
        <v>100</v>
      </c>
      <c r="B23" s="10" t="s">
        <v>212</v>
      </c>
      <c r="C23" s="10" t="s">
        <v>213</v>
      </c>
      <c r="D23" s="11">
        <f>+D24+D25+D26+D27+D30</f>
        <v>6433200</v>
      </c>
      <c r="E23" s="11">
        <f>+E24+E25+E26+E27+E30</f>
        <v>6413100</v>
      </c>
      <c r="F23" s="11">
        <f>G23+H23</f>
        <v>3870346</v>
      </c>
      <c r="G23" s="11">
        <f>+G24+G25+G26+G27+G30</f>
        <v>0</v>
      </c>
      <c r="H23" s="11">
        <f>+H24+H25+H26+H27+H30</f>
        <v>3870346</v>
      </c>
      <c r="I23" s="11">
        <f>+I24+I25+I26+I27+I30</f>
        <v>3870346</v>
      </c>
      <c r="J23" s="11">
        <f>+J24+J25+J26+J27+J30</f>
        <v>0</v>
      </c>
      <c r="K23" s="11">
        <f>F23-I23-J23</f>
        <v>0</v>
      </c>
    </row>
    <row r="24" spans="1:11" s="6" customFormat="1" x14ac:dyDescent="0.25">
      <c r="A24" s="10" t="s">
        <v>306</v>
      </c>
      <c r="B24" s="10" t="s">
        <v>215</v>
      </c>
      <c r="C24" s="10" t="s">
        <v>216</v>
      </c>
      <c r="D24" s="11">
        <v>29000</v>
      </c>
      <c r="E24" s="11">
        <v>29000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307</v>
      </c>
      <c r="B25" s="10" t="s">
        <v>221</v>
      </c>
      <c r="C25" s="10" t="s">
        <v>222</v>
      </c>
      <c r="D25" s="11">
        <v>80400</v>
      </c>
      <c r="E25" s="11">
        <v>60300</v>
      </c>
      <c r="F25" s="11">
        <f>G25+H25</f>
        <v>0</v>
      </c>
      <c r="G25" s="11">
        <v>0</v>
      </c>
      <c r="H25" s="11">
        <v>0</v>
      </c>
      <c r="I25" s="11">
        <v>0</v>
      </c>
      <c r="J25" s="11">
        <v>0</v>
      </c>
      <c r="K25" s="11">
        <f>F25-I25-J25</f>
        <v>0</v>
      </c>
    </row>
    <row r="26" spans="1:11" s="6" customFormat="1" ht="33" x14ac:dyDescent="0.25">
      <c r="A26" s="10" t="s">
        <v>166</v>
      </c>
      <c r="B26" s="10" t="s">
        <v>224</v>
      </c>
      <c r="C26" s="10" t="s">
        <v>225</v>
      </c>
      <c r="D26" s="11">
        <v>5989000</v>
      </c>
      <c r="E26" s="11">
        <v>5989000</v>
      </c>
      <c r="F26" s="11">
        <f>G26+H26</f>
        <v>3870346</v>
      </c>
      <c r="G26" s="11">
        <v>0</v>
      </c>
      <c r="H26" s="11">
        <v>3870346</v>
      </c>
      <c r="I26" s="11">
        <v>3870346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169</v>
      </c>
      <c r="B27" s="10" t="s">
        <v>227</v>
      </c>
      <c r="C27" s="10" t="s">
        <v>228</v>
      </c>
      <c r="D27" s="11">
        <f>D28+D29</f>
        <v>321400</v>
      </c>
      <c r="E27" s="11">
        <f>E28+E29</f>
        <v>321400</v>
      </c>
      <c r="F27" s="11">
        <f>G27+H27</f>
        <v>0</v>
      </c>
      <c r="G27" s="11">
        <f>G28+G29</f>
        <v>0</v>
      </c>
      <c r="H27" s="11">
        <f>H28+H29</f>
        <v>0</v>
      </c>
      <c r="I27" s="11">
        <f>I28+I29</f>
        <v>0</v>
      </c>
      <c r="J27" s="11">
        <f>J28+J29</f>
        <v>0</v>
      </c>
      <c r="K27" s="11">
        <f>F27-I27-J27</f>
        <v>0</v>
      </c>
    </row>
    <row r="28" spans="1:11" s="6" customFormat="1" x14ac:dyDescent="0.25">
      <c r="A28" s="10" t="s">
        <v>172</v>
      </c>
      <c r="B28" s="10" t="s">
        <v>230</v>
      </c>
      <c r="C28" s="10" t="s">
        <v>231</v>
      </c>
      <c r="D28" s="11">
        <v>270000</v>
      </c>
      <c r="E28" s="11">
        <v>270000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1" s="6" customFormat="1" x14ac:dyDescent="0.25">
      <c r="A29" s="10" t="s">
        <v>308</v>
      </c>
      <c r="B29" s="10" t="s">
        <v>233</v>
      </c>
      <c r="C29" s="10" t="s">
        <v>234</v>
      </c>
      <c r="D29" s="11">
        <v>51400</v>
      </c>
      <c r="E29" s="11">
        <v>51400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ht="22.5" x14ac:dyDescent="0.25">
      <c r="A30" s="10" t="s">
        <v>290</v>
      </c>
      <c r="B30" s="10" t="s">
        <v>236</v>
      </c>
      <c r="C30" s="10" t="s">
        <v>237</v>
      </c>
      <c r="D30" s="11">
        <f>+D31</f>
        <v>13400</v>
      </c>
      <c r="E30" s="11">
        <f>+E31</f>
        <v>13400</v>
      </c>
      <c r="F30" s="11">
        <f>G30+H30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F30-I30-J30</f>
        <v>0</v>
      </c>
    </row>
    <row r="31" spans="1:11" s="6" customFormat="1" x14ac:dyDescent="0.25">
      <c r="A31" s="10" t="s">
        <v>175</v>
      </c>
      <c r="B31" s="10" t="s">
        <v>239</v>
      </c>
      <c r="C31" s="10" t="s">
        <v>240</v>
      </c>
      <c r="D31" s="11">
        <v>13400</v>
      </c>
      <c r="E31" s="11">
        <v>13400</v>
      </c>
      <c r="F31" s="11">
        <f>G31+H31</f>
        <v>0</v>
      </c>
      <c r="G31" s="11">
        <v>0</v>
      </c>
      <c r="H31" s="11">
        <v>0</v>
      </c>
      <c r="I31" s="11">
        <v>0</v>
      </c>
      <c r="J31" s="11">
        <v>0</v>
      </c>
      <c r="K31" s="11">
        <f>F31-I31-J31</f>
        <v>0</v>
      </c>
    </row>
    <row r="32" spans="1:11" s="6" customFormat="1" ht="33" x14ac:dyDescent="0.25">
      <c r="A32" s="10" t="s">
        <v>220</v>
      </c>
      <c r="B32" s="10" t="s">
        <v>248</v>
      </c>
      <c r="C32" s="10" t="s">
        <v>249</v>
      </c>
      <c r="D32" s="11">
        <f>D33+D36</f>
        <v>468200</v>
      </c>
      <c r="E32" s="11">
        <f>E33+E36</f>
        <v>468200</v>
      </c>
      <c r="F32" s="11">
        <f>G32+H32</f>
        <v>140343</v>
      </c>
      <c r="G32" s="11">
        <f>G33+G36</f>
        <v>0</v>
      </c>
      <c r="H32" s="11">
        <f>H33+H36</f>
        <v>140343</v>
      </c>
      <c r="I32" s="11">
        <f>I33+I36</f>
        <v>140343</v>
      </c>
      <c r="J32" s="11">
        <f>J33+J36</f>
        <v>0</v>
      </c>
      <c r="K32" s="11">
        <f>F32-I32-J32</f>
        <v>0</v>
      </c>
    </row>
    <row r="33" spans="1:12" s="6" customFormat="1" ht="22.5" x14ac:dyDescent="0.25">
      <c r="A33" s="10" t="s">
        <v>309</v>
      </c>
      <c r="B33" s="10" t="s">
        <v>251</v>
      </c>
      <c r="C33" s="10" t="s">
        <v>252</v>
      </c>
      <c r="D33" s="11">
        <f>D34+D35</f>
        <v>258100</v>
      </c>
      <c r="E33" s="11">
        <f>E34+E35</f>
        <v>258100</v>
      </c>
      <c r="F33" s="11">
        <f>G33+H33</f>
        <v>140343</v>
      </c>
      <c r="G33" s="11">
        <f>G34+G35</f>
        <v>0</v>
      </c>
      <c r="H33" s="11">
        <f>H34+H35</f>
        <v>140343</v>
      </c>
      <c r="I33" s="11">
        <f>I34+I35</f>
        <v>140343</v>
      </c>
      <c r="J33" s="11">
        <f>J34+J35</f>
        <v>0</v>
      </c>
      <c r="K33" s="11">
        <f>F33-I33-J33</f>
        <v>0</v>
      </c>
    </row>
    <row r="34" spans="1:12" s="6" customFormat="1" ht="22.5" x14ac:dyDescent="0.25">
      <c r="A34" s="10" t="s">
        <v>310</v>
      </c>
      <c r="B34" s="10" t="s">
        <v>254</v>
      </c>
      <c r="C34" s="10" t="s">
        <v>255</v>
      </c>
      <c r="D34" s="11">
        <v>222000</v>
      </c>
      <c r="E34" s="11">
        <v>222000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2" s="6" customFormat="1" ht="22.5" x14ac:dyDescent="0.25">
      <c r="A35" s="10" t="s">
        <v>311</v>
      </c>
      <c r="B35" s="10" t="s">
        <v>257</v>
      </c>
      <c r="C35" s="10" t="s">
        <v>258</v>
      </c>
      <c r="D35" s="11">
        <v>36100</v>
      </c>
      <c r="E35" s="11">
        <v>36100</v>
      </c>
      <c r="F35" s="11">
        <f>G35+H35</f>
        <v>140343</v>
      </c>
      <c r="G35" s="11">
        <v>0</v>
      </c>
      <c r="H35" s="11">
        <v>140343</v>
      </c>
      <c r="I35" s="11">
        <v>140343</v>
      </c>
      <c r="J35" s="11">
        <v>0</v>
      </c>
      <c r="K35" s="11">
        <f>F35-I35-J35</f>
        <v>0</v>
      </c>
    </row>
    <row r="36" spans="1:12" s="6" customFormat="1" x14ac:dyDescent="0.25">
      <c r="A36" s="10" t="s">
        <v>312</v>
      </c>
      <c r="B36" s="10" t="s">
        <v>260</v>
      </c>
      <c r="C36" s="10" t="s">
        <v>261</v>
      </c>
      <c r="D36" s="11">
        <f>D37+D38</f>
        <v>210100</v>
      </c>
      <c r="E36" s="11">
        <f>E37+E38</f>
        <v>210100</v>
      </c>
      <c r="F36" s="11">
        <f>G36+H36</f>
        <v>0</v>
      </c>
      <c r="G36" s="11">
        <f>G37+G38</f>
        <v>0</v>
      </c>
      <c r="H36" s="11">
        <f>H37+H38</f>
        <v>0</v>
      </c>
      <c r="I36" s="11">
        <f>I37+I38</f>
        <v>0</v>
      </c>
      <c r="J36" s="11">
        <f>J37+J38</f>
        <v>0</v>
      </c>
      <c r="K36" s="11">
        <f>F36-I36-J36</f>
        <v>0</v>
      </c>
    </row>
    <row r="37" spans="1:12" s="6" customFormat="1" ht="22.5" x14ac:dyDescent="0.25">
      <c r="A37" s="10" t="s">
        <v>313</v>
      </c>
      <c r="B37" s="10" t="s">
        <v>254</v>
      </c>
      <c r="C37" s="10" t="s">
        <v>263</v>
      </c>
      <c r="D37" s="11">
        <v>189100</v>
      </c>
      <c r="E37" s="11">
        <v>189100</v>
      </c>
      <c r="F37" s="11">
        <f>G37+H37</f>
        <v>0</v>
      </c>
      <c r="G37" s="11">
        <v>0</v>
      </c>
      <c r="H37" s="11">
        <v>0</v>
      </c>
      <c r="I37" s="11">
        <v>0</v>
      </c>
      <c r="J37" s="11">
        <v>0</v>
      </c>
      <c r="K37" s="11">
        <f>F37-I37-J37</f>
        <v>0</v>
      </c>
    </row>
    <row r="38" spans="1:12" s="6" customFormat="1" x14ac:dyDescent="0.25">
      <c r="A38" s="10" t="s">
        <v>314</v>
      </c>
      <c r="B38" s="10" t="s">
        <v>265</v>
      </c>
      <c r="C38" s="10" t="s">
        <v>266</v>
      </c>
      <c r="D38" s="11">
        <v>21000</v>
      </c>
      <c r="E38" s="11">
        <v>21000</v>
      </c>
      <c r="F38" s="11">
        <f>G38+H38</f>
        <v>0</v>
      </c>
      <c r="G38" s="11">
        <v>0</v>
      </c>
      <c r="H38" s="11">
        <v>0</v>
      </c>
      <c r="I38" s="11">
        <v>0</v>
      </c>
      <c r="J38" s="11">
        <v>0</v>
      </c>
      <c r="K38" s="11">
        <f>F38-I38-J38</f>
        <v>0</v>
      </c>
    </row>
    <row r="39" spans="1:12" s="6" customFormat="1" x14ac:dyDescent="0.2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</row>
    <row r="40" spans="1:12" x14ac:dyDescent="0.25">
      <c r="A40" s="13" t="s">
        <v>267</v>
      </c>
      <c r="B40" s="13"/>
      <c r="C40" s="13"/>
      <c r="D40" s="13"/>
      <c r="E40" s="13" t="s">
        <v>269</v>
      </c>
      <c r="F40" s="13"/>
      <c r="G40" s="13"/>
      <c r="H40" s="13"/>
      <c r="I40" s="13" t="s">
        <v>271</v>
      </c>
      <c r="J40" s="13"/>
      <c r="K40" s="13"/>
      <c r="L40" s="13"/>
    </row>
    <row r="41" spans="1:12" x14ac:dyDescent="0.25">
      <c r="A41" s="3" t="s">
        <v>268</v>
      </c>
      <c r="B41" s="3"/>
      <c r="C41" s="3"/>
      <c r="D41" s="3"/>
      <c r="E41" s="3" t="s">
        <v>270</v>
      </c>
      <c r="F41" s="3"/>
      <c r="G41" s="3"/>
      <c r="H41" s="3"/>
      <c r="I41" s="3" t="s">
        <v>272</v>
      </c>
      <c r="J41" s="3"/>
      <c r="K41" s="3"/>
      <c r="L41" s="3"/>
    </row>
    <row r="79" spans="1:20" x14ac:dyDescent="0.25">
      <c r="A79" s="12"/>
      <c r="B79" s="12"/>
      <c r="C79" s="12"/>
      <c r="D79" s="12"/>
      <c r="I79" s="12"/>
      <c r="J79" s="12"/>
      <c r="K79" s="12"/>
      <c r="L79" s="12"/>
      <c r="Q79" s="12"/>
      <c r="R79" s="12"/>
      <c r="S79" s="12"/>
      <c r="T79" s="12"/>
    </row>
  </sheetData>
  <mergeCells count="22">
    <mergeCell ref="A40:D40"/>
    <mergeCell ref="A41:D41"/>
    <mergeCell ref="E40:H40"/>
    <mergeCell ref="E41:H41"/>
    <mergeCell ref="I40:L40"/>
    <mergeCell ref="I41:L4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2023-10-26T06:19:25Z</dcterms:created>
  <dcterms:modified xsi:type="dcterms:W3CDTF">2023-10-26T06:19:42Z</dcterms:modified>
</cp:coreProperties>
</file>